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srv-choshi\1204_財政室\003財政班\07-2財政分析・公表関係\04財政状況資料集\R05決算\02_令和５年度財政状況資料集の作成等について\02_回答\"/>
    </mc:Choice>
  </mc:AlternateContent>
  <xr:revisionPtr revIDLastSave="0" documentId="13_ncr:1_{F25FD16F-B03B-4229-A0C0-125C04A0D32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<sst xmlns="http://schemas.openxmlformats.org/spreadsheetml/2006/main" count="1109" uniqueCount="571">
  <si>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</si>
  <si>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</si>
  <si>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</si>
  <si>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</si>
  <si>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</si>
  <si>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</si>
  <si>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</si>
  <si>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</si>
  <si>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</si>
  <si>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</si>
  <si>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</si>
  <si>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</si>
  <si>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</si>
  <si>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</si>
  <si>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</si>
  <si>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</si>
  <si>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</si>
  <si>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</si>
  <si>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</si>
  <si>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</si>
  <si>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</si>
  <si>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</si>
  <si>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</si>
  <si>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</si>
  <si>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</si>
  <si>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</si>
  <si>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</si>
  <si>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</si>
  <si>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</si>
  <si>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</si>
  <si>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</si>
  <si>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</si>
  <si>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</si>
  <si>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</si>
  <si>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</si>
  <si>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</si>
  <si>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</si>
  <si>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</si>
  <si>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</si>
  <si>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</si>
  <si>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</si>
  <si>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</si>
  <si>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</si>
  <si>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</si>
  <si>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</si>
  <si>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</si>
  <si>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</si>
  <si>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</si>
  <si>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</si>
  <si>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</si>
  <si>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</si>
  <si>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</si>
  <si>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</si>
  <si>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</si>
  <si>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</si>
  <si>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</si>
  <si>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</si>
  <si>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</si>
  <si>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</si>
  <si>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</si>
  <si>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</si>
  <si>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</si>
  <si>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</si>
  <si>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</si>
  <si>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</si>
  <si>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</si>
  <si>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</si>
  <si>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</si>
  <si>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</si>
  <si>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</si>
  <si>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</si>
  <si>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</si>
  <si>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</si>
  <si>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</si>
  <si>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</si>
  <si>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</si>
  <si>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</si>
  <si>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</si>
  <si>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</si>
  <si>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</si>
  <si>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</si>
  <si>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</si>
  <si>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</si>
  <si>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</si>
  <si>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</si>
  <si>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</si>
  <si>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</si>
  <si>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</si>
  <si>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</si>
  <si>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</si>
  <si>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</si>
  <si>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</si>
  <si>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</si>
  <si>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</si>
  <si>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</si>
  <si>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</si>
  <si>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</si>
  <si>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</si>
  <si>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</si>
  <si>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</si>
  <si>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</si>
  <si>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</si>
  <si>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</si>
  <si>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</si>
  <si>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</si>
  <si>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</si>
  <si>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</si>
  <si>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</si>
  <si>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</si>
  <si>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</si>
  <si>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</si>
  <si>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</si>
  <si>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</si>
  <si>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</si>
  <si>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</si>
  <si>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</si>
  <si>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</si>
  <si>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</si>
  <si>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</si>
  <si>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</si>
  <si>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</si>
  <si>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</si>
  <si>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</si>
  <si>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</si>
  <si>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</si>
  <si>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</si>
  <si>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</si>
  <si>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</si>
  <si>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</si>
  <si>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</si>
  <si>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</si>
  <si>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</si>
  <si>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</si>
  <si>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</si>
  <si>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</si>
  <si>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</si>
  <si>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</si>
  <si>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</si>
  <si>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</si>
  <si>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</si>
  <si>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</si>
  <si>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</si>
  <si>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</si>
  <si>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</si>
  <si>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</si>
  <si>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</si>
  <si>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</si>
  <si>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</si>
  <si>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</si>
  <si>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</si>
  <si>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</si>
  <si>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</si>
  <si>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</si>
  <si>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</si>
  <si>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</si>
  <si>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</si>
  <si>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</si>
  <si>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</si>
  <si>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</si>
  <si>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</si>
  <si>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</si>
  <si>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</si>
  <si>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</si>
  <si>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</si>
  <si>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</si>
  <si>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</si>
  <si>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</si>
  <si>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</si>
  <si>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</si>
  <si>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</si>
  <si>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</si>
  <si>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</si>
  <si>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</si>
  <si>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</si>
  <si>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</si>
  <si>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</si>
  <si>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</si>
  <si>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</si>
  <si>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</si>
  <si>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</si>
  <si>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</si>
  <si>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</si>
  <si>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</si>
  <si>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</si>
  <si>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</si>
  <si>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</si>
  <si>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</si>
  <si>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</si>
  <si>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</si>
  <si>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</si>
  <si>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</si>
  <si>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</si>
  <si>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</si>
  <si>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</si>
  <si>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</si>
  <si>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</si>
  <si>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</si>
  <si>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</si>
  <si>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</si>
  <si>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</si>
  <si>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</si>
  <si>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</si>
  <si>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</si>
  <si>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千葉県銚子市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</si>
  <si>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</si>
  <si>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</si>
  <si>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</si>
  <si>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</si>
  <si>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</si>
  <si>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</si>
  <si>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</si>
  <si>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</si>
  <si>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</si>
  <si>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</si>
  <si>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</si>
  <si>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</si>
  <si>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</si>
  <si>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</si>
  <si>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</si>
  <si>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</si>
  <si>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</si>
  <si>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</si>
  <si>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</si>
  <si>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</si>
  <si>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</si>
  <si>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</si>
  <si>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</si>
  <si>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</si>
  <si>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</si>
  <si>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</si>
  <si>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</si>
  <si>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</si>
  <si>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</si>
  <si>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</si>
  <si>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</si>
  <si>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</si>
  <si>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</si>
  <si>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</si>
  <si>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</si>
  <si>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</si>
  <si>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</si>
  <si>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</si>
  <si>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</si>
  <si>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</si>
  <si>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</si>
  <si>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</si>
  <si>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</si>
  <si>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</si>
  <si>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</si>
  <si>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</si>
  <si>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</si>
  <si>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</si>
  <si>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</si>
  <si>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</si>
  <si>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</si>
  <si>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</si>
  <si>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</si>
  <si>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</si>
  <si>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</si>
  <si>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</si>
  <si>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</si>
  <si>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</si>
  <si>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</si>
  <si>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</si>
  <si>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</si>
  <si>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</si>
  <si>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</si>
  <si>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</si>
  <si>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</si>
  <si>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</si>
  <si>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</si>
  <si>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</si>
  <si>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</si>
  <si>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</si>
  <si>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</si>
  <si>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</si>
  <si>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</si>
  <si>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</si>
  <si>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</si>
  <si>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</si>
  <si>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</si>
  <si>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</si>
  <si>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</si>
  <si>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</si>
  <si>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</si>
  <si>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</si>
  <si>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</si>
  <si>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</si>
  <si>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</si>
  <si>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</si>
  <si>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</si>
  <si>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</si>
  <si>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</si>
  <si>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</si>
  <si>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</si>
  <si>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</si>
  <si>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</si>
  <si>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</si>
  <si>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</si>
  <si>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</si>
  <si>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</si>
  <si>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</si>
  <si>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</si>
  <si>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</si>
  <si>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</si>
  <si>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</si>
  <si>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</si>
  <si>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</si>
  <si>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</si>
  <si>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</si>
  <si>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</si>
  <si>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</si>
  <si>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</si>
  <si>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</si>
  <si>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</si>
  <si>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</si>
  <si>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</si>
  <si>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</si>
  <si>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</si>
  <si>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</si>
  <si>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</si>
  <si>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</si>
  <si>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</si>
  <si>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</si>
  <si>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</si>
  <si>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</si>
  <si>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</si>
  <si>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</si>
  <si>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</si>
  <si>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</si>
  <si>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</si>
  <si>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</si>
  <si>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</si>
  <si>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</si>
  <si>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</si>
  <si>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</si>
  <si>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</si>
  <si>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</si>
  <si>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</si>
  <si>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</si>
  <si>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</si>
  <si>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</si>
  <si>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</si>
  <si>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</si>
  <si>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</si>
  <si>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</si>
  <si>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</si>
  <si>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</si>
  <si>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</si>
  <si>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</si>
  <si>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</si>
  <si>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</si>
  <si>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</si>
  <si>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千葉県銚子市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</si>
  <si>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</si>
  <si>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</si>
  <si>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</si>
  <si>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</si>
  <si>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</si>
  <si>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</si>
  <si>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</si>
  <si>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</si>
  <si>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</si>
  <si>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</si>
  <si>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</si>
  <si>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</si>
  <si>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</si>
  <si>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</si>
  <si>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</si>
  <si>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</si>
  <si>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</si>
  <si>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</si>
  <si>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</si>
  <si>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</si>
  <si>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</si>
  <si>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</si>
  <si>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</si>
  <si>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</si>
  <si>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</si>
  <si>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</si>
  <si>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</si>
  <si>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</si>
  <si>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</si>
  <si>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</si>
  <si>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</si>
  <si>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</si>
  <si>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</si>
  <si>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</si>
  <si>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</si>
  <si>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</si>
  <si>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</si>
  <si>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</si>
  <si>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</si>
  <si>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</si>
  <si>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</si>
  <si>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</si>
  <si>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</si>
  <si>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</si>
  <si>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</si>
  <si>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</si>
  <si>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</si>
  <si>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</si>
  <si>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</si>
  <si>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</si>
  <si>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</si>
  <si>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</si>
  <si>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</si>
  <si>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</si>
  <si>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</si>
  <si>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</si>
  <si>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</si>
  <si>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</si>
  <si>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</si>
  <si>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</si>
  <si>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</si>
  <si>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</si>
  <si>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</si>
  <si>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</si>
  <si>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</si>
  <si>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</si>
  <si>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</si>
  <si>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</si>
  <si>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</si>
  <si>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</si>
  <si>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</si>
  <si>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</si>
  <si>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</si>
  <si>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</si>
  <si>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</si>
  <si>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</si>
  <si>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</si>
  <si>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</si>
  <si>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</si>
  <si>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</si>
  <si>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</si>
  <si>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</si>
  <si>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</si>
  <si>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</si>
  <si>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</si>
  <si>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</si>
  <si>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</si>
  <si>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</si>
  <si>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</si>
  <si>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</si>
  <si>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</si>
  <si>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</si>
  <si>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</si>
  <si>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</si>
  <si>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</si>
  <si>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</si>
  <si>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</si>
  <si>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</si>
  <si>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</si>
  <si>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</si>
  <si>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</si>
  <si>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</si>
  <si>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</si>
  <si>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</si>
  <si>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</si>
  <si>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</si>
  <si>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</si>
  <si>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</si>
  <si>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</si>
  <si>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</si>
  <si>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</si>
  <si>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</si>
  <si>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</si>
  <si>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</si>
  <si>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</si>
  <si>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</si>
  <si>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</si>
  <si>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</si>
  <si>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</si>
  <si>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</si>
  <si>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</si>
  <si>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</si>
  <si>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</si>
  <si>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</si>
  <si>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</si>
  <si>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</si>
  <si>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</si>
  <si>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</si>
  <si>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</si>
  <si>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</si>
  <si>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</si>
  <si>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</si>
  <si>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</si>
  <si>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</si>
  <si>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</si>
  <si>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</si>
  <si>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</si>
  <si>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</si>
  <si>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</si>
  <si>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</si>
  <si>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</si>
  <si>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</si>
  <si>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</si>
  <si>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</si>
  <si>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</si>
  <si>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</si>
  <si>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</si>
  <si>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</si>
  <si>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</si>
  <si>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</si>
  <si>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</si>
  <si>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</si>
  <si>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</si>
  <si>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</si>
  <si>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</si>
  <si>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</si>
  <si>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</si>
  <si>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</si>
  <si>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</si>
  <si>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</si>
  <si>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</si>
  <si>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</si>
  <si>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</si>
  <si>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</si>
  <si>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</si>
  <si>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</si>
  <si>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</si>
  <si>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</si>
  <si>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</si>
  <si>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</si>
  <si>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</si>
  <si>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</si>
  <si>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</si>
  <si>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</si>
  <si>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</si>
  <si>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1.37</t>
  </si>
  <si>
    <t>▲ 4.45</t>
  </si>
  <si>
    <t>水道事業会計</t>
  </si>
  <si>
    <t>一般会計</t>
  </si>
  <si>
    <t>下水道事業会計</t>
  </si>
  <si>
    <t>介護保険事業特別会計</t>
  </si>
  <si>
    <t>病院事業会計</t>
  </si>
  <si>
    <t>国民健康保険事業特別会計</t>
  </si>
  <si>
    <t>▲ 0.51</t>
  </si>
  <si>
    <t>▲ 0.43</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</si>
  <si>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</si>
  <si>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</si>
  <si>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</si>
  <si>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</si>
  <si>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</si>
  <si>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</si>
  <si>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</si>
  <si>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</si>
  <si>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</si>
  <si>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</si>
  <si>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</si>
  <si>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</si>
  <si>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</si>
  <si>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</si>
  <si>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</si>
  <si>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</si>
  <si>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</si>
  <si>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</si>
  <si>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</si>
  <si>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</si>
  <si>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</si>
  <si>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</si>
  <si>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</si>
  <si>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</si>
  <si>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t>
    <phoneticPr fontId="2"/>
  </si>
  <si>
    <t>-</t>
    <phoneticPr fontId="10"/>
  </si>
  <si>
    <t>銚子市豊里住宅団地公共施設整備等基金</t>
    <rPh sb="0" eb="3">
      <t>チョウシシ</t>
    </rPh>
    <rPh sb="3" eb="5">
      <t>トヨサト</t>
    </rPh>
    <rPh sb="5" eb="7">
      <t>ジュウタク</t>
    </rPh>
    <rPh sb="7" eb="9">
      <t>ダンチ</t>
    </rPh>
    <rPh sb="9" eb="11">
      <t>コウキョウ</t>
    </rPh>
    <rPh sb="11" eb="13">
      <t>シセツ</t>
    </rPh>
    <rPh sb="13" eb="15">
      <t>セイビ</t>
    </rPh>
    <rPh sb="15" eb="16">
      <t>トウ</t>
    </rPh>
    <rPh sb="16" eb="18">
      <t>キキン</t>
    </rPh>
    <phoneticPr fontId="5"/>
  </si>
  <si>
    <t>がんばれ銚子ふるさと応援基金</t>
    <rPh sb="4" eb="6">
      <t>チョウシ</t>
    </rPh>
    <rPh sb="10" eb="14">
      <t>オウエンキキン</t>
    </rPh>
    <phoneticPr fontId="2"/>
  </si>
  <si>
    <t>銚子市地域再生基金</t>
    <rPh sb="0" eb="3">
      <t>チョウシシ</t>
    </rPh>
    <rPh sb="3" eb="9">
      <t>チイキサイセイキキン</t>
    </rPh>
    <phoneticPr fontId="2"/>
  </si>
  <si>
    <t>銚子市子ども未来基金</t>
    <rPh sb="0" eb="3">
      <t>チョウシシ</t>
    </rPh>
    <rPh sb="3" eb="4">
      <t>コ</t>
    </rPh>
    <rPh sb="6" eb="8">
      <t>ミライ</t>
    </rPh>
    <rPh sb="8" eb="10">
      <t>キキン</t>
    </rPh>
    <phoneticPr fontId="2"/>
  </si>
  <si>
    <t>銚子市公共施設等総合管理基金</t>
    <rPh sb="0" eb="3">
      <t>チョウシシ</t>
    </rPh>
    <rPh sb="3" eb="7">
      <t>コウキョウシセツ</t>
    </rPh>
    <rPh sb="7" eb="8">
      <t>トウ</t>
    </rPh>
    <rPh sb="8" eb="14">
      <t>ソウゴウカンリキキン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</si>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</sst>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BB92-4910-8AEC-176E6CB203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27556</c:v>
                </c:pt>
                <c:pt idx="1">
                  <c:v>38449</c:v>
                </c:pt>
                <c:pt idx="2">
                  <c:v>37004</c:v>
                </c:pt>
                <c:pt idx="3">
                  <c:v>29567</c:v>
                </c:pt>
                <c:pt idx="4">
                  <c:v>47666</c:v>
                </c:pt>
              </c:numCache>
            </c:numRef>
          </c:val>
          <c:smooth val="0"/>
          <c:extLst>
            <c:ext xmlns:c16="http://schemas.microsoft.com/office/drawing/2014/chart" uri="{C3380CC4-5D6E-409C-BE32-E72D297353CC}">
              <c16:uniqueId val="{00000001-BB92-4910-8AEC-176E6CB203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2.14</c:v>
                </c:pt>
                <c:pt idx="1">
                  <c:v>4.7300000000000004</c:v>
                </c:pt>
                <c:pt idx="2">
                  <c:v>7.98</c:v>
                </c:pt>
                <c:pt idx="3">
                  <c:v>6.86</c:v>
                </c:pt>
                <c:pt idx="4">
                  <c:v>2.37</c:v>
                </c:pt>
              </c:numCache>
            </c:numRef>
          </c:val>
          <c:extLst>
            <c:ext xmlns:c16="http://schemas.microsoft.com/office/drawing/2014/chart" uri="{C3380CC4-5D6E-409C-BE32-E72D297353CC}">
              <c16:uniqueId val="{00000000-D1CC-464C-9072-B7181C673B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c:v>
                </c:pt>
                <c:pt idx="1">
                  <c:v>2.57</c:v>
                </c:pt>
                <c:pt idx="2">
                  <c:v>7.85</c:v>
                </c:pt>
                <c:pt idx="3">
                  <c:v>12.27</c:v>
                </c:pt>
                <c:pt idx="4">
                  <c:v>15.61</c:v>
                </c:pt>
              </c:numCache>
            </c:numRef>
          </c:val>
          <c:extLst>
            <c:ext xmlns:c16="http://schemas.microsoft.com/office/drawing/2014/chart" uri="{C3380CC4-5D6E-409C-BE32-E72D297353CC}">
              <c16:uniqueId val="{00000001-D1CC-464C-9072-B7181C673B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2.63</c:v>
                </c:pt>
                <c:pt idx="2">
                  <c:v>6.18</c:v>
                </c:pt>
                <c:pt idx="3">
                  <c:v>-1.37</c:v>
                </c:pt>
                <c:pt idx="4">
                  <c:v>-4.45</c:v>
                </c:pt>
              </c:numCache>
            </c:numRef>
          </c:val>
          <c:smooth val="0"/>
          <c:extLst>
            <c:ext xmlns:c16="http://schemas.microsoft.com/office/drawing/2014/chart" uri="{C3380CC4-5D6E-409C-BE32-E72D297353CC}">
              <c16:uniqueId val="{00000002-D1CC-464C-9072-B7181C673B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12-4371-B1D6-86D0EB0D6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12-4371-B1D6-86D0EB0D6E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12-4371-B1D6-86D0EB0D6E7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A12-4371-B1D6-86D0EB0D6E7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0.51</c:v>
                </c:pt>
                <c:pt idx="1">
                  <c:v>#N/A</c:v>
                </c:pt>
                <c:pt idx="2">
                  <c:v>0.43</c:v>
                </c:pt>
                <c:pt idx="3">
                  <c:v>#N/A</c:v>
                </c:pt>
                <c:pt idx="4">
                  <c:v>#N/A</c:v>
                </c:pt>
                <c:pt idx="5">
                  <c:v>0.05</c:v>
                </c:pt>
                <c:pt idx="6">
                  <c:v>#N/A</c:v>
                </c:pt>
                <c:pt idx="7">
                  <c:v>0.68</c:v>
                </c:pt>
                <c:pt idx="8">
                  <c:v>#N/A</c:v>
                </c:pt>
                <c:pt idx="9">
                  <c:v>0.04</c:v>
                </c:pt>
              </c:numCache>
            </c:numRef>
          </c:val>
          <c:extLst>
            <c:ext xmlns:c16="http://schemas.microsoft.com/office/drawing/2014/chart" uri="{C3380CC4-5D6E-409C-BE32-E72D297353CC}">
              <c16:uniqueId val="{00000004-1A12-4371-B1D6-86D0EB0D6E7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0.21</c:v>
                </c:pt>
                <c:pt idx="4">
                  <c:v>#N/A</c:v>
                </c:pt>
                <c:pt idx="5">
                  <c:v>0.46</c:v>
                </c:pt>
                <c:pt idx="6">
                  <c:v>#N/A</c:v>
                </c:pt>
                <c:pt idx="7">
                  <c:v>0.63</c:v>
                </c:pt>
                <c:pt idx="8">
                  <c:v>#N/A</c:v>
                </c:pt>
                <c:pt idx="9">
                  <c:v>0.4</c:v>
                </c:pt>
              </c:numCache>
            </c:numRef>
          </c:val>
          <c:extLst>
            <c:ext xmlns:c16="http://schemas.microsoft.com/office/drawing/2014/chart" uri="{C3380CC4-5D6E-409C-BE32-E72D297353CC}">
              <c16:uniqueId val="{00000005-1A12-4371-B1D6-86D0EB0D6E7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0.67</c:v>
                </c:pt>
                <c:pt idx="4">
                  <c:v>#N/A</c:v>
                </c:pt>
                <c:pt idx="5">
                  <c:v>1.02</c:v>
                </c:pt>
                <c:pt idx="6">
                  <c:v>#N/A</c:v>
                </c:pt>
                <c:pt idx="7">
                  <c:v>0.94</c:v>
                </c:pt>
                <c:pt idx="8">
                  <c:v>#N/A</c:v>
                </c:pt>
                <c:pt idx="9">
                  <c:v>0.86</c:v>
                </c:pt>
              </c:numCache>
            </c:numRef>
          </c:val>
          <c:extLst>
            <c:ext xmlns:c16="http://schemas.microsoft.com/office/drawing/2014/chart" uri="{C3380CC4-5D6E-409C-BE32-E72D297353CC}">
              <c16:uniqueId val="{00000006-1A12-4371-B1D6-86D0EB0D6E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c:v>
                </c:pt>
                <c:pt idx="2">
                  <c:v>#N/A</c:v>
                </c:pt>
                <c:pt idx="3">
                  <c:v>0.33</c:v>
                </c:pt>
                <c:pt idx="4">
                  <c:v>#N/A</c:v>
                </c:pt>
                <c:pt idx="5">
                  <c:v>1.1000000000000001</c:v>
                </c:pt>
                <c:pt idx="6">
                  <c:v>#N/A</c:v>
                </c:pt>
                <c:pt idx="7">
                  <c:v>1.24</c:v>
                </c:pt>
                <c:pt idx="8">
                  <c:v>#N/A</c:v>
                </c:pt>
                <c:pt idx="9">
                  <c:v>1.4</c:v>
                </c:pt>
              </c:numCache>
            </c:numRef>
          </c:val>
          <c:extLst>
            <c:ext xmlns:c16="http://schemas.microsoft.com/office/drawing/2014/chart" uri="{C3380CC4-5D6E-409C-BE32-E72D297353CC}">
              <c16:uniqueId val="{00000007-1A12-4371-B1D6-86D0EB0D6E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4.7300000000000004</c:v>
                </c:pt>
                <c:pt idx="4">
                  <c:v>#N/A</c:v>
                </c:pt>
                <c:pt idx="5">
                  <c:v>7.97</c:v>
                </c:pt>
                <c:pt idx="6">
                  <c:v>#N/A</c:v>
                </c:pt>
                <c:pt idx="7">
                  <c:v>6.85</c:v>
                </c:pt>
                <c:pt idx="8">
                  <c:v>#N/A</c:v>
                </c:pt>
                <c:pt idx="9">
                  <c:v>2.36</c:v>
                </c:pt>
              </c:numCache>
            </c:numRef>
          </c:val>
          <c:extLst>
            <c:ext xmlns:c16="http://schemas.microsoft.com/office/drawing/2014/chart" uri="{C3380CC4-5D6E-409C-BE32-E72D297353CC}">
              <c16:uniqueId val="{00000008-1A12-4371-B1D6-86D0EB0D6E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17.34</c:v>
                </c:pt>
                <c:pt idx="2">
                  <c:v>#N/A</c:v>
                </c:pt>
                <c:pt idx="3">
                  <c:v>14.77</c:v>
                </c:pt>
                <c:pt idx="4">
                  <c:v>#N/A</c:v>
                </c:pt>
                <c:pt idx="5">
                  <c:v>14.46</c:v>
                </c:pt>
                <c:pt idx="6">
                  <c:v>#N/A</c:v>
                </c:pt>
                <c:pt idx="7">
                  <c:v>16.27</c:v>
                </c:pt>
                <c:pt idx="8">
                  <c:v>#N/A</c:v>
                </c:pt>
                <c:pt idx="9">
                  <c:v>15.71</c:v>
                </c:pt>
              </c:numCache>
            </c:numRef>
          </c:val>
          <c:extLst>
            <c:ext xmlns:c16="http://schemas.microsoft.com/office/drawing/2014/chart" uri="{C3380CC4-5D6E-409C-BE32-E72D297353CC}">
              <c16:uniqueId val="{00000009-1A12-4371-B1D6-86D0EB0D6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2371</c:v>
                </c:pt>
                <c:pt idx="5">
                  <c:v>2368</c:v>
                </c:pt>
                <c:pt idx="8">
                  <c:v>2304</c:v>
                </c:pt>
                <c:pt idx="11">
                  <c:v>2295</c:v>
                </c:pt>
                <c:pt idx="14">
                  <c:v>2200</c:v>
                </c:pt>
              </c:numCache>
            </c:numRef>
          </c:val>
          <c:extLst>
            <c:ext xmlns:c16="http://schemas.microsoft.com/office/drawing/2014/chart" uri="{C3380CC4-5D6E-409C-BE32-E72D297353CC}">
              <c16:uniqueId val="{00000000-F554-4FC7-A118-C332B65BAC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54-4FC7-A118-C332B65BAC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145</c:v>
                </c:pt>
                <c:pt idx="3">
                  <c:v>138</c:v>
                </c:pt>
                <c:pt idx="6">
                  <c:v>130</c:v>
                </c:pt>
                <c:pt idx="9">
                  <c:v>130</c:v>
                </c:pt>
                <c:pt idx="12">
                  <c:v>123</c:v>
                </c:pt>
              </c:numCache>
            </c:numRef>
          </c:val>
          <c:extLst>
            <c:ext xmlns:c16="http://schemas.microsoft.com/office/drawing/2014/chart" uri="{C3380CC4-5D6E-409C-BE32-E72D297353CC}">
              <c16:uniqueId val="{00000002-F554-4FC7-A118-C332B65BAC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54-4FC7-A118-C332B65BAC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867</c:v>
                </c:pt>
                <c:pt idx="3">
                  <c:v>646</c:v>
                </c:pt>
                <c:pt idx="6">
                  <c:v>719</c:v>
                </c:pt>
                <c:pt idx="9">
                  <c:v>825</c:v>
                </c:pt>
                <c:pt idx="12">
                  <c:v>929</c:v>
                </c:pt>
              </c:numCache>
            </c:numRef>
          </c:val>
          <c:extLst>
            <c:ext xmlns:c16="http://schemas.microsoft.com/office/drawing/2014/chart" uri="{C3380CC4-5D6E-409C-BE32-E72D297353CC}">
              <c16:uniqueId val="{00000004-F554-4FC7-A118-C332B65BAC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4-4FC7-A118-C332B65BAC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54-4FC7-A118-C332B65BAC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3021</c:v>
                </c:pt>
                <c:pt idx="3">
                  <c:v>3046</c:v>
                </c:pt>
                <c:pt idx="6">
                  <c:v>2995</c:v>
                </c:pt>
                <c:pt idx="9">
                  <c:v>3128</c:v>
                </c:pt>
                <c:pt idx="12">
                  <c:v>3120</c:v>
                </c:pt>
              </c:numCache>
            </c:numRef>
          </c:val>
          <c:extLst>
            <c:ext xmlns:c16="http://schemas.microsoft.com/office/drawing/2014/chart" uri="{C3380CC4-5D6E-409C-BE32-E72D297353CC}">
              <c16:uniqueId val="{00000007-F554-4FC7-A118-C332B65BAC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1662</c:v>
                </c:pt>
                <c:pt idx="2">
                  <c:v>#N/A</c:v>
                </c:pt>
                <c:pt idx="3">
                  <c:v>#N/A</c:v>
                </c:pt>
                <c:pt idx="4">
                  <c:v>1462</c:v>
                </c:pt>
                <c:pt idx="5">
                  <c:v>#N/A</c:v>
                </c:pt>
                <c:pt idx="6">
                  <c:v>#N/A</c:v>
                </c:pt>
                <c:pt idx="7">
                  <c:v>1540</c:v>
                </c:pt>
                <c:pt idx="8">
                  <c:v>#N/A</c:v>
                </c:pt>
                <c:pt idx="9">
                  <c:v>#N/A</c:v>
                </c:pt>
                <c:pt idx="10">
                  <c:v>1788</c:v>
                </c:pt>
                <c:pt idx="11">
                  <c:v>#N/A</c:v>
                </c:pt>
                <c:pt idx="12">
                  <c:v>#N/A</c:v>
                </c:pt>
                <c:pt idx="13">
                  <c:v>1972</c:v>
                </c:pt>
                <c:pt idx="14">
                  <c:v>#N/A</c:v>
                </c:pt>
              </c:numCache>
            </c:numRef>
          </c:val>
          <c:smooth val="0"/>
          <c:extLst>
            <c:ext xmlns:c16="http://schemas.microsoft.com/office/drawing/2014/chart" uri="{C3380CC4-5D6E-409C-BE32-E72D297353CC}">
              <c16:uniqueId val="{00000008-F554-4FC7-A118-C332B65BAC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21947</c:v>
                </c:pt>
                <c:pt idx="5">
                  <c:v>22179</c:v>
                </c:pt>
                <c:pt idx="8">
                  <c:v>21653</c:v>
                </c:pt>
                <c:pt idx="11">
                  <c:v>20666</c:v>
                </c:pt>
                <c:pt idx="14">
                  <c:v>19593</c:v>
                </c:pt>
              </c:numCache>
            </c:numRef>
          </c:val>
          <c:extLst>
            <c:ext xmlns:c16="http://schemas.microsoft.com/office/drawing/2014/chart" uri="{C3380CC4-5D6E-409C-BE32-E72D297353CC}">
              <c16:uniqueId val="{00000000-DDD1-4CF3-8780-287C25EE2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4894</c:v>
                </c:pt>
                <c:pt idx="5">
                  <c:v>4628</c:v>
                </c:pt>
                <c:pt idx="8">
                  <c:v>4168</c:v>
                </c:pt>
                <c:pt idx="11">
                  <c:v>4859</c:v>
                </c:pt>
                <c:pt idx="14">
                  <c:v>3810</c:v>
                </c:pt>
              </c:numCache>
            </c:numRef>
          </c:val>
          <c:extLst>
            <c:ext xmlns:c16="http://schemas.microsoft.com/office/drawing/2014/chart" uri="{C3380CC4-5D6E-409C-BE32-E72D297353CC}">
              <c16:uniqueId val="{00000001-DDD1-4CF3-8780-287C25EE2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1405</c:v>
                </c:pt>
                <c:pt idx="5">
                  <c:v>1764</c:v>
                </c:pt>
                <c:pt idx="8">
                  <c:v>3097</c:v>
                </c:pt>
                <c:pt idx="11">
                  <c:v>4063</c:v>
                </c:pt>
                <c:pt idx="14">
                  <c:v>4918</c:v>
                </c:pt>
              </c:numCache>
            </c:numRef>
          </c:val>
          <c:extLst>
            <c:ext xmlns:c16="http://schemas.microsoft.com/office/drawing/2014/chart" uri="{C3380CC4-5D6E-409C-BE32-E72D297353CC}">
              <c16:uniqueId val="{00000002-DDD1-4CF3-8780-287C25EE2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D1-4CF3-8780-287C25EE2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D1-4CF3-8780-287C25EE2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D1-4CF3-8780-287C25EE2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7674</c:v>
                </c:pt>
                <c:pt idx="3">
                  <c:v>7143</c:v>
                </c:pt>
                <c:pt idx="6">
                  <c:v>6656</c:v>
                </c:pt>
                <c:pt idx="9">
                  <c:v>6160</c:v>
                </c:pt>
                <c:pt idx="12">
                  <c:v>5716</c:v>
                </c:pt>
              </c:numCache>
            </c:numRef>
          </c:val>
          <c:extLst>
            <c:ext xmlns:c16="http://schemas.microsoft.com/office/drawing/2014/chart" uri="{C3380CC4-5D6E-409C-BE32-E72D297353CC}">
              <c16:uniqueId val="{00000006-DDD1-4CF3-8780-287C25EE2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D1-4CF3-8780-287C25EE2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9682</c:v>
                </c:pt>
                <c:pt idx="3">
                  <c:v>8041</c:v>
                </c:pt>
                <c:pt idx="6">
                  <c:v>7267</c:v>
                </c:pt>
                <c:pt idx="9">
                  <c:v>6523</c:v>
                </c:pt>
                <c:pt idx="12">
                  <c:v>6797</c:v>
                </c:pt>
              </c:numCache>
            </c:numRef>
          </c:val>
          <c:extLst>
            <c:ext xmlns:c16="http://schemas.microsoft.com/office/drawing/2014/chart" uri="{C3380CC4-5D6E-409C-BE32-E72D297353CC}">
              <c16:uniqueId val="{00000008-DDD1-4CF3-8780-287C25EE2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1094</c:v>
                </c:pt>
                <c:pt idx="3">
                  <c:v>982</c:v>
                </c:pt>
                <c:pt idx="6">
                  <c:v>870</c:v>
                </c:pt>
                <c:pt idx="9">
                  <c:v>757</c:v>
                </c:pt>
                <c:pt idx="12">
                  <c:v>643</c:v>
                </c:pt>
              </c:numCache>
            </c:numRef>
          </c:val>
          <c:extLst>
            <c:ext xmlns:c16="http://schemas.microsoft.com/office/drawing/2014/chart" uri="{C3380CC4-5D6E-409C-BE32-E72D297353CC}">
              <c16:uniqueId val="{00000009-DDD1-4CF3-8780-287C25EE2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26982</c:v>
                </c:pt>
                <c:pt idx="3">
                  <c:v>27235</c:v>
                </c:pt>
                <c:pt idx="6">
                  <c:v>26608</c:v>
                </c:pt>
                <c:pt idx="9">
                  <c:v>24947</c:v>
                </c:pt>
                <c:pt idx="12">
                  <c:v>23723</c:v>
                </c:pt>
              </c:numCache>
            </c:numRef>
          </c:val>
          <c:extLst>
            <c:ext xmlns:c16="http://schemas.microsoft.com/office/drawing/2014/chart" uri="{C3380CC4-5D6E-409C-BE32-E72D297353CC}">
              <c16:uniqueId val="{0000000A-DDD1-4CF3-8780-287C25EE2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17186</c:v>
                </c:pt>
                <c:pt idx="2">
                  <c:v>#N/A</c:v>
                </c:pt>
                <c:pt idx="3">
                  <c:v>#N/A</c:v>
                </c:pt>
                <c:pt idx="4">
                  <c:v>14831</c:v>
                </c:pt>
                <c:pt idx="5">
                  <c:v>#N/A</c:v>
                </c:pt>
                <c:pt idx="6">
                  <c:v>#N/A</c:v>
                </c:pt>
                <c:pt idx="7">
                  <c:v>12483</c:v>
                </c:pt>
                <c:pt idx="8">
                  <c:v>#N/A</c:v>
                </c:pt>
                <c:pt idx="9">
                  <c:v>#N/A</c:v>
                </c:pt>
                <c:pt idx="10">
                  <c:v>8799</c:v>
                </c:pt>
                <c:pt idx="11">
                  <c:v>#N/A</c:v>
                </c:pt>
                <c:pt idx="12">
                  <c:v>#N/A</c:v>
                </c:pt>
                <c:pt idx="13">
                  <c:v>8558</c:v>
                </c:pt>
                <c:pt idx="14">
                  <c:v>#N/A</c:v>
                </c:pt>
              </c:numCache>
            </c:numRef>
          </c:val>
          <c:smooth val="0"/>
          <c:extLst>
            <c:ext xmlns:c16="http://schemas.microsoft.com/office/drawing/2014/chart" uri="{C3380CC4-5D6E-409C-BE32-E72D297353CC}">
              <c16:uniqueId val="{0000000B-DDD1-4CF3-8780-287C25EE2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1202</c:v>
                </c:pt>
                <c:pt idx="1">
                  <c:v>1822</c:v>
                </c:pt>
                <c:pt idx="2">
                  <c:v>2332</c:v>
                </c:pt>
              </c:numCache>
            </c:numRef>
          </c:val>
          <c:extLst>
            <c:ext xmlns:c16="http://schemas.microsoft.com/office/drawing/2014/chart" uri="{C3380CC4-5D6E-409C-BE32-E72D297353CC}">
              <c16:uniqueId val="{00000000-03FA-4FFE-9C19-06A614958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273</c:v>
                </c:pt>
                <c:pt idx="1">
                  <c:v>273</c:v>
                </c:pt>
                <c:pt idx="2">
                  <c:v>347</c:v>
                </c:pt>
              </c:numCache>
            </c:numRef>
          </c:val>
          <c:extLst>
            <c:ext xmlns:c16="http://schemas.microsoft.com/office/drawing/2014/chart" uri="{C3380CC4-5D6E-409C-BE32-E72D297353CC}">
              <c16:uniqueId val="{00000001-03FA-4FFE-9C19-06A614958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1018</c:v>
                </c:pt>
                <c:pt idx="1">
                  <c:v>1278</c:v>
                </c:pt>
                <c:pt idx="2">
                  <c:v>1528</c:v>
                </c:pt>
              </c:numCache>
            </c:numRef>
          </c:val>
          <c:extLst>
            <c:ext xmlns:c16="http://schemas.microsoft.com/office/drawing/2014/chart" uri="{C3380CC4-5D6E-409C-BE32-E72D297353CC}">
              <c16:uniqueId val="{00000002-03FA-4FFE-9C19-06A614958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財政力指数は０．５</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で、類似団体</a:t>
          </a:r>
          <a:r>
            <a:rPr kumimoji="1" lang="ja-JP" altLang="en-US" sz="1000">
              <a:solidFill>
                <a:schemeClr val="dk1"/>
              </a:solidFill>
              <a:effectLst/>
              <a:latin typeface="+mn-lt"/>
              <a:ea typeface="+mn-ea"/>
              <a:cs typeface="+mn-cs"/>
            </a:rPr>
            <a:t>平均０．４４を</a:t>
          </a:r>
          <a:r>
            <a:rPr kumimoji="1" lang="ja-JP" altLang="ja-JP" sz="1000">
              <a:solidFill>
                <a:schemeClr val="dk1"/>
              </a:solidFill>
              <a:effectLst/>
              <a:latin typeface="+mn-lt"/>
              <a:ea typeface="+mn-ea"/>
              <a:cs typeface="+mn-cs"/>
            </a:rPr>
            <a:t>０．１４上回っているものの</a:t>
          </a:r>
          <a:r>
            <a:rPr kumimoji="1" lang="ja-JP" altLang="en-US" sz="1000">
              <a:solidFill>
                <a:schemeClr val="dk1"/>
              </a:solidFill>
              <a:effectLst/>
              <a:latin typeface="+mn-lt"/>
              <a:ea typeface="+mn-ea"/>
              <a:cs typeface="+mn-cs"/>
            </a:rPr>
            <a:t>、千葉県平均０．６８よりは低い数値となっている。人口の減少や高齢化、事業所数の減少などによる市税や各種交付金の減少が見込まれる中で、事業の見直しや職員定員・公共施設の適正管理などの取組により財政基盤の強化に努める。</a:t>
          </a:r>
          <a:endParaRPr kumimoji="1" lang="en-US" altLang="ja-JP" sz="10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ja-JP" altLang="en-US" sz="1000">
              <a:solidFill>
                <a:schemeClr val="dk1"/>
              </a:solidFill>
              <a:effectLst/>
              <a:latin typeface="+mn-lt"/>
              <a:ea typeface="+mn-ea"/>
              <a:cs typeface="+mn-cs"/>
            </a:rPr>
            <a:t>前年</a:t>
          </a:r>
          <a:r>
            <a:rPr kumimoji="1" lang="ja-JP" altLang="ja-JP" sz="1000">
              <a:solidFill>
                <a:schemeClr val="dk1"/>
              </a:solidFill>
              <a:effectLst/>
              <a:latin typeface="+mn-lt"/>
              <a:ea typeface="+mn-ea"/>
              <a:cs typeface="+mn-cs"/>
            </a:rPr>
            <a:t>度決算から</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９</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％となり、類似</a:t>
          </a:r>
          <a:r>
            <a:rPr kumimoji="1" lang="ja-JP" altLang="en-US" sz="1000">
              <a:solidFill>
                <a:schemeClr val="dk1"/>
              </a:solidFill>
              <a:effectLst/>
              <a:latin typeface="+mn-lt"/>
              <a:ea typeface="+mn-ea"/>
              <a:cs typeface="+mn-cs"/>
            </a:rPr>
            <a:t>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９２．８％</a:t>
          </a:r>
          <a:r>
            <a:rPr kumimoji="1" lang="ja-JP" altLang="ja-JP" sz="1000">
              <a:solidFill>
                <a:schemeClr val="dk1"/>
              </a:solidFill>
              <a:effectLst/>
              <a:latin typeface="+mn-lt"/>
              <a:ea typeface="+mn-ea"/>
              <a:cs typeface="+mn-cs"/>
            </a:rPr>
            <a:t>を０．</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下回る</a:t>
          </a:r>
          <a:r>
            <a:rPr kumimoji="1" lang="ja-JP" altLang="en-US" sz="1000">
              <a:solidFill>
                <a:schemeClr val="dk1"/>
              </a:solidFill>
              <a:effectLst/>
              <a:latin typeface="+mn-lt"/>
              <a:ea typeface="+mn-ea"/>
              <a:cs typeface="+mn-cs"/>
            </a:rPr>
            <a:t>数値</a:t>
          </a:r>
          <a:r>
            <a:rPr kumimoji="1" lang="ja-JP" altLang="ja-JP" sz="1000">
              <a:solidFill>
                <a:schemeClr val="dk1"/>
              </a:solidFill>
              <a:effectLst/>
              <a:latin typeface="+mn-lt"/>
              <a:ea typeface="+mn-ea"/>
              <a:cs typeface="+mn-cs"/>
            </a:rPr>
            <a:t>となった。増加した</a:t>
          </a:r>
          <a:r>
            <a:rPr kumimoji="1" lang="ja-JP" altLang="en-US" sz="1000">
              <a:solidFill>
                <a:schemeClr val="dk1"/>
              </a:solidFill>
              <a:effectLst/>
              <a:latin typeface="+mn-lt"/>
              <a:ea typeface="+mn-ea"/>
              <a:cs typeface="+mn-cs"/>
            </a:rPr>
            <a:t>要因</a:t>
          </a:r>
          <a:r>
            <a:rPr kumimoji="1" lang="ja-JP" altLang="ja-JP" sz="1000">
              <a:solidFill>
                <a:schemeClr val="dk1"/>
              </a:solidFill>
              <a:effectLst/>
              <a:latin typeface="+mn-lt"/>
              <a:ea typeface="+mn-ea"/>
              <a:cs typeface="+mn-cs"/>
            </a:rPr>
            <a:t>は、臨時財政対策債</a:t>
          </a:r>
          <a:r>
            <a:rPr kumimoji="1" lang="ja-JP" altLang="en-US" sz="1000">
              <a:solidFill>
                <a:schemeClr val="dk1"/>
              </a:solidFill>
              <a:effectLst/>
              <a:latin typeface="+mn-lt"/>
              <a:ea typeface="+mn-ea"/>
              <a:cs typeface="+mn-cs"/>
            </a:rPr>
            <a:t>や地方消費税交付金が減少したことに</a:t>
          </a:r>
          <a:r>
            <a:rPr kumimoji="1" lang="ja-JP" altLang="ja-JP" sz="1000">
              <a:solidFill>
                <a:schemeClr val="dk1"/>
              </a:solidFill>
              <a:effectLst/>
              <a:latin typeface="+mn-lt"/>
              <a:ea typeface="+mn-ea"/>
              <a:cs typeface="+mn-cs"/>
            </a:rPr>
            <a:t>より分母の経常一般財源が約</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億</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千万円減少し</a:t>
          </a:r>
          <a:r>
            <a:rPr kumimoji="1" lang="ja-JP" altLang="en-US" sz="1000">
              <a:solidFill>
                <a:schemeClr val="dk1"/>
              </a:solidFill>
              <a:effectLst/>
              <a:latin typeface="+mn-lt"/>
              <a:ea typeface="+mn-ea"/>
              <a:cs typeface="+mn-cs"/>
            </a:rPr>
            <a:t>、人件費や労務単価・物価の上昇などによる物件費の</a:t>
          </a:r>
          <a:r>
            <a:rPr kumimoji="1" lang="ja-JP" altLang="ja-JP" sz="1000">
              <a:solidFill>
                <a:schemeClr val="dk1"/>
              </a:solidFill>
              <a:effectLst/>
              <a:latin typeface="+mn-lt"/>
              <a:ea typeface="+mn-ea"/>
              <a:cs typeface="+mn-cs"/>
            </a:rPr>
            <a:t>増加により分子の経常経費充当一般財源が約</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千万円増加した</a:t>
          </a:r>
          <a:r>
            <a:rPr kumimoji="1" lang="ja-JP" altLang="en-US" sz="1000">
              <a:solidFill>
                <a:schemeClr val="dk1"/>
              </a:solidFill>
              <a:effectLst/>
              <a:latin typeface="+mn-lt"/>
              <a:ea typeface="+mn-ea"/>
              <a:cs typeface="+mn-cs"/>
            </a:rPr>
            <a:t>ためである。引き続き、行政経営評価や補助金現況調書などを活用した事業効果の検証、業務改善による人件費や物件費の削減</a:t>
          </a:r>
          <a:r>
            <a:rPr kumimoji="0" lang="ja-JP" altLang="en-US" sz="1000">
              <a:solidFill>
                <a:schemeClr val="dk1"/>
              </a:solidFill>
              <a:effectLst/>
              <a:latin typeface="+mn-lt"/>
              <a:ea typeface="+mn-ea"/>
              <a:cs typeface="+mn-cs"/>
            </a:rPr>
            <a:t>などの取組により経常経費の削減に努める。</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62</xdr:row>
      <xdr:rowOff>54102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40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人口１人当たり人件費・物件費等の決算額１４</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６５８</a:t>
          </a:r>
          <a:r>
            <a:rPr kumimoji="1" lang="ja-JP" altLang="ja-JP" sz="1000">
              <a:solidFill>
                <a:schemeClr val="dk1"/>
              </a:solidFill>
              <a:effectLst/>
              <a:latin typeface="+mn-lt"/>
              <a:ea typeface="+mn-ea"/>
              <a:cs typeface="+mn-cs"/>
            </a:rPr>
            <a:t>円は、類似団体平均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１７８，１４５円を３３，４８７円下回っているものの、千葉県平均１４０，９８７円よりも高い数値となっている。</a:t>
          </a:r>
          <a:endParaRPr kumimoji="1" lang="ja-JP"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これは、市立高校を有しているため教育関係の職員が多いことや上下水道、消防業務を直営で行っていることから人件費が高くなっている。また、保有する公共施設が多く、その維持管理に費用がかかっていることも要因である。引き続き、公共施設の適正管理を進めるとともに、民間で実施可能な事業については、指定管理者制度の導入などにより委託化を進め、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65526</xdr:rowOff>
    </xdr:from>
    <xdr:to>
      <xdr:col>23</xdr:col>
      <xdr:colOff>133350</xdr:colOff>
      <xdr:row>82</xdr:row>
      <xdr:rowOff>100966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426"/>
          <a:ext cx="838200" cy="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43529</xdr:rowOff>
    </xdr:from>
    <xdr:to>
      <xdr:col>19</xdr:col>
      <xdr:colOff>133350</xdr:colOff>
      <xdr:row>82</xdr:row>
      <xdr:rowOff>65526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429"/>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43529</xdr:rowOff>
    </xdr:from>
    <xdr:to>
      <xdr:col>15</xdr:col>
      <xdr:colOff>82550</xdr:colOff>
      <xdr:row>82</xdr:row>
      <xdr:rowOff>78130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2429"/>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142734</xdr:rowOff>
    </xdr:from>
    <xdr:to>
      <xdr:col>11</xdr:col>
      <xdr:colOff>31750</xdr:colOff>
      <xdr:row>82</xdr:row>
      <xdr:rowOff>78130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50166</xdr:rowOff>
    </xdr:from>
    <xdr:to>
      <xdr:col>23</xdr:col>
      <xdr:colOff>184150</xdr:colOff>
      <xdr:row>82</xdr:row>
      <xdr:rowOff>151766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66693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14726</xdr:rowOff>
    </xdr:from>
    <xdr:to>
      <xdr:col>19</xdr:col>
      <xdr:colOff>184150</xdr:colOff>
      <xdr:row>82</xdr:row>
      <xdr:rowOff>116326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126503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164179</xdr:rowOff>
    </xdr:from>
    <xdr:to>
      <xdr:col>15</xdr:col>
      <xdr:colOff>133350</xdr:colOff>
      <xdr:row>82</xdr:row>
      <xdr:rowOff>94329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27330</xdr:rowOff>
    </xdr:from>
    <xdr:to>
      <xdr:col>11</xdr:col>
      <xdr:colOff>82550</xdr:colOff>
      <xdr:row>82</xdr:row>
      <xdr:rowOff>128930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91934</xdr:rowOff>
    </xdr:from>
    <xdr:to>
      <xdr:col>7</xdr:col>
      <xdr:colOff>31750</xdr:colOff>
      <xdr:row>82</xdr:row>
      <xdr:rowOff>22084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本市のラスパイレス指数は、</a:t>
          </a:r>
          <a:r>
            <a:rPr kumimoji="1" lang="ja-JP" altLang="en-US" sz="1000">
              <a:solidFill>
                <a:schemeClr val="dk1"/>
              </a:solidFill>
              <a:effectLst/>
              <a:latin typeface="+mn-lt"/>
              <a:ea typeface="+mn-ea"/>
              <a:cs typeface="+mn-cs"/>
            </a:rPr>
            <a:t>近年、１００を下回る状態で推移している。</a:t>
          </a:r>
          <a:r>
            <a:rPr kumimoji="1" lang="ja-JP" altLang="ja-JP" sz="1000">
              <a:solidFill>
                <a:schemeClr val="dk1"/>
              </a:solidFill>
              <a:effectLst/>
              <a:latin typeface="+mn-lt"/>
              <a:ea typeface="+mn-ea"/>
              <a:cs typeface="+mn-cs"/>
            </a:rPr>
            <a:t>今後も給与水準の適正化に努める。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定員適正化計画に基づき職員数削減に取り組んだ結果、前期（平成２９年度～令和３年度）の５か年で２５人</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削減したが、人口１，０００人当たりの職員数は類似団体平均を上回っている。</a:t>
          </a:r>
          <a:endParaRPr lang="ja-JP" altLang="ja-JP" sz="1000">
            <a:effectLst/>
          </a:endParaRPr>
        </a:p>
        <a:p>
          <a:r>
            <a:rPr kumimoji="1" lang="ja-JP" altLang="ja-JP" sz="1000">
              <a:solidFill>
                <a:schemeClr val="dk1"/>
              </a:solidFill>
              <a:effectLst/>
              <a:latin typeface="+mn-lt"/>
              <a:ea typeface="+mn-ea"/>
              <a:cs typeface="+mn-cs"/>
            </a:rPr>
            <a:t>　定年の段階的引き上げが行われている間は、隔年で定年退職者がいない年度が発生するが、年齢構成の平準化や人材育成という観点から、継続的に採用を行う必要がある</a:t>
          </a:r>
          <a:r>
            <a:rPr kumimoji="1" lang="ja-JP" altLang="en-US" sz="1000">
              <a:solidFill>
                <a:schemeClr val="dk1"/>
              </a:solidFill>
              <a:effectLst/>
              <a:latin typeface="+mn-lt"/>
              <a:ea typeface="+mn-ea"/>
              <a:cs typeface="+mn-cs"/>
            </a:rPr>
            <a:t>こと、</a:t>
          </a:r>
          <a:r>
            <a:rPr kumimoji="1" lang="ja-JP" altLang="ja-JP" sz="1000">
              <a:solidFill>
                <a:schemeClr val="dk1"/>
              </a:solidFill>
              <a:effectLst/>
              <a:latin typeface="+mn-lt"/>
              <a:ea typeface="+mn-ea"/>
              <a:cs typeface="+mn-cs"/>
            </a:rPr>
            <a:t>また、定年引き上げ</a:t>
          </a:r>
          <a:r>
            <a:rPr kumimoji="1" lang="ja-JP" altLang="en-US" sz="1000">
              <a:solidFill>
                <a:schemeClr val="dk1"/>
              </a:solidFill>
              <a:effectLst/>
              <a:latin typeface="+mn-lt"/>
              <a:ea typeface="+mn-ea"/>
              <a:cs typeface="+mn-cs"/>
            </a:rPr>
            <a:t>後の</a:t>
          </a:r>
          <a:r>
            <a:rPr kumimoji="1" lang="ja-JP" altLang="ja-JP" sz="1000">
              <a:solidFill>
                <a:schemeClr val="dk1"/>
              </a:solidFill>
              <a:effectLst/>
              <a:latin typeface="+mn-lt"/>
              <a:ea typeface="+mn-ea"/>
              <a:cs typeface="+mn-cs"/>
            </a:rPr>
            <a:t>６０歳超職員の配置にあたっては、会計年度任用職員からの置き換えが進むことが見込まれる</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の利活用による業務効率化、アウトソーシングを推進し、適正な定員管理に努める。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107648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9970"/>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80070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043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60537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171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15724</xdr:rowOff>
    </xdr:from>
    <xdr:to>
      <xdr:col>68</xdr:col>
      <xdr:colOff>152400</xdr:colOff>
      <xdr:row>62</xdr:row>
      <xdr:rowOff>31810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56848</xdr:rowOff>
    </xdr:from>
    <xdr:to>
      <xdr:col>81</xdr:col>
      <xdr:colOff>95250</xdr:colOff>
      <xdr:row>62</xdr:row>
      <xdr:rowOff>158448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28925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152460</xdr:rowOff>
    </xdr:from>
    <xdr:to>
      <xdr:col>68</xdr:col>
      <xdr:colOff>203200</xdr:colOff>
      <xdr:row>62</xdr:row>
      <xdr:rowOff>82610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136374</xdr:rowOff>
    </xdr:from>
    <xdr:to>
      <xdr:col>64</xdr:col>
      <xdr:colOff>152400</xdr:colOff>
      <xdr:row>62</xdr:row>
      <xdr:rowOff>66524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51301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a:t>
          </a:r>
          <a:r>
            <a:rPr kumimoji="1" lang="ja-JP" altLang="en-US" sz="1000">
              <a:solidFill>
                <a:schemeClr val="dk1"/>
              </a:solidFill>
              <a:effectLst/>
              <a:latin typeface="+mn-lt"/>
              <a:ea typeface="+mn-ea"/>
              <a:cs typeface="+mn-cs"/>
            </a:rPr>
            <a:t>は前年度決算から１．２％増加の</a:t>
          </a: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、類似団体平均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８．３％</a:t>
          </a:r>
          <a:r>
            <a:rPr kumimoji="1" lang="ja-JP" altLang="ja-JP" sz="1000">
              <a:solidFill>
                <a:schemeClr val="dk1"/>
              </a:solidFill>
              <a:effectLst/>
              <a:latin typeface="+mn-lt"/>
              <a:ea typeface="+mn-ea"/>
              <a:cs typeface="+mn-cs"/>
            </a:rPr>
            <a:t>を大きく上回っている。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これは、千葉科学大学建設事業補助の財源として発行した地方債の元利償還金や公営企業会計が発行した地方債の元利償還金に対する一般会計からの繰入金が多いことが主な要因である。</a:t>
          </a:r>
          <a:endParaRPr lang="ja-JP" altLang="ja-JP" sz="1000">
            <a:effectLst/>
          </a:endParaRPr>
        </a:p>
        <a:p>
          <a:r>
            <a:rPr kumimoji="1" lang="ja-JP" altLang="ja-JP" sz="1000">
              <a:solidFill>
                <a:schemeClr val="dk1"/>
              </a:solidFill>
              <a:effectLst/>
              <a:latin typeface="+mn-lt"/>
              <a:ea typeface="+mn-ea"/>
              <a:cs typeface="+mn-cs"/>
            </a:rPr>
            <a:t>　今後も、広域ごみ処理施設整備</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、衛生センター</a:t>
          </a:r>
          <a:r>
            <a:rPr kumimoji="1" lang="ja-JP" altLang="en-US" sz="1000">
              <a:solidFill>
                <a:schemeClr val="dk1"/>
              </a:solidFill>
              <a:effectLst/>
              <a:latin typeface="+mn-lt"/>
              <a:ea typeface="+mn-ea"/>
              <a:cs typeface="+mn-cs"/>
            </a:rPr>
            <a:t>基幹的設備改良事業</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財源として発行した地方債の償還</a:t>
          </a:r>
          <a:r>
            <a:rPr kumimoji="1" lang="ja-JP" altLang="ja-JP" sz="1000">
              <a:solidFill>
                <a:schemeClr val="dk1"/>
              </a:solidFill>
              <a:effectLst/>
              <a:latin typeface="+mn-lt"/>
              <a:ea typeface="+mn-ea"/>
              <a:cs typeface="+mn-cs"/>
            </a:rPr>
            <a:t>が本格化することにより、同比率は高い水準で推移することが見込まれる</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地方債を財源とする大規模事業については、慎重に事業を選択し、適正な財政運営に努める。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119138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5250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43</xdr:row>
      <xdr:rowOff>152702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43</xdr:row>
      <xdr:rowOff>152702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96157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68338</xdr:rowOff>
    </xdr:from>
    <xdr:to>
      <xdr:col>81</xdr:col>
      <xdr:colOff>95250</xdr:colOff>
      <xdr:row>44</xdr:row>
      <xdr:rowOff>169938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135665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将来負担比率は、地方債現在高</a:t>
          </a:r>
          <a:r>
            <a:rPr kumimoji="1" lang="ja-JP" altLang="en-US" sz="1000">
              <a:solidFill>
                <a:schemeClr val="dk1"/>
              </a:solidFill>
              <a:effectLst/>
              <a:latin typeface="+mn-lt"/>
              <a:ea typeface="+mn-ea"/>
              <a:cs typeface="+mn-cs"/>
            </a:rPr>
            <a:t>や退職手当負担見込額の減少、</a:t>
          </a:r>
          <a:r>
            <a:rPr kumimoji="1" lang="ja-JP" altLang="ja-JP" sz="1000">
              <a:solidFill>
                <a:schemeClr val="dk1"/>
              </a:solidFill>
              <a:effectLst/>
              <a:latin typeface="+mn-lt"/>
              <a:ea typeface="+mn-ea"/>
              <a:cs typeface="+mn-cs"/>
            </a:rPr>
            <a:t>財政調整基金</a:t>
          </a:r>
          <a:r>
            <a:rPr kumimoji="1" lang="ja-JP" altLang="en-US" sz="1000">
              <a:solidFill>
                <a:schemeClr val="dk1"/>
              </a:solidFill>
              <a:effectLst/>
              <a:latin typeface="+mn-lt"/>
              <a:ea typeface="+mn-ea"/>
              <a:cs typeface="+mn-cs"/>
            </a:rPr>
            <a:t>などの</a:t>
          </a:r>
          <a:r>
            <a:rPr kumimoji="1" lang="ja-JP" altLang="ja-JP" sz="1000">
              <a:solidFill>
                <a:schemeClr val="dk1"/>
              </a:solidFill>
              <a:effectLst/>
              <a:latin typeface="+mn-lt"/>
              <a:ea typeface="+mn-ea"/>
              <a:cs typeface="+mn-cs"/>
            </a:rPr>
            <a:t>充当可能基金の増加により将来負担額が減少し、</a:t>
          </a:r>
          <a:r>
            <a:rPr kumimoji="1" lang="ja-JP" altLang="en-US" sz="1000">
              <a:solidFill>
                <a:schemeClr val="dk1"/>
              </a:solidFill>
              <a:effectLst/>
              <a:latin typeface="+mn-lt"/>
              <a:ea typeface="+mn-ea"/>
              <a:cs typeface="+mn-cs"/>
            </a:rPr>
            <a:t>前年度決算</a:t>
          </a:r>
          <a:r>
            <a:rPr kumimoji="1" lang="ja-JP" altLang="ja-JP" sz="1000">
              <a:solidFill>
                <a:schemeClr val="dk1"/>
              </a:solidFill>
              <a:effectLst/>
              <a:latin typeface="+mn-lt"/>
              <a:ea typeface="+mn-ea"/>
              <a:cs typeface="+mn-cs"/>
            </a:rPr>
            <a:t>から</a:t>
          </a:r>
          <a:r>
            <a:rPr kumimoji="1" lang="ja-JP" altLang="en-US" sz="1000">
              <a:solidFill>
                <a:schemeClr val="dk1"/>
              </a:solidFill>
              <a:effectLst/>
              <a:latin typeface="+mn-lt"/>
              <a:ea typeface="+mn-ea"/>
              <a:cs typeface="+mn-cs"/>
            </a:rPr>
            <a:t>２．７％</a:t>
          </a:r>
          <a:r>
            <a:rPr kumimoji="1" lang="ja-JP" altLang="ja-JP" sz="1000">
              <a:solidFill>
                <a:schemeClr val="dk1"/>
              </a:solidFill>
              <a:effectLst/>
              <a:latin typeface="+mn-lt"/>
              <a:ea typeface="+mn-ea"/>
              <a:cs typeface="+mn-cs"/>
            </a:rPr>
            <a:t>減少の６</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％になったが、類似団体平均</a:t>
          </a:r>
          <a:r>
            <a:rPr kumimoji="1" lang="ja-JP" altLang="en-US" sz="1000">
              <a:solidFill>
                <a:schemeClr val="dk1"/>
              </a:solidFill>
              <a:effectLst/>
              <a:latin typeface="+mn-lt"/>
              <a:ea typeface="+mn-ea"/>
              <a:cs typeface="+mn-cs"/>
            </a:rPr>
            <a:t>０．４％</a:t>
          </a:r>
          <a:r>
            <a:rPr kumimoji="1" lang="ja-JP" altLang="ja-JP" sz="1000">
              <a:solidFill>
                <a:schemeClr val="dk1"/>
              </a:solidFill>
              <a:effectLst/>
              <a:latin typeface="+mn-lt"/>
              <a:ea typeface="+mn-ea"/>
              <a:cs typeface="+mn-cs"/>
            </a:rPr>
            <a:t>を大きく上回っている。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が多いことが主な要因である。</a:t>
          </a:r>
          <a:endParaRPr lang="ja-JP" altLang="ja-JP" sz="1000">
            <a:effectLst/>
          </a:endParaRPr>
        </a:p>
        <a:p>
          <a:r>
            <a:rPr kumimoji="1" lang="ja-JP" altLang="ja-JP" sz="1000">
              <a:solidFill>
                <a:schemeClr val="dk1"/>
              </a:solidFill>
              <a:effectLst/>
              <a:latin typeface="+mn-lt"/>
              <a:ea typeface="+mn-ea"/>
              <a:cs typeface="+mn-cs"/>
            </a:rPr>
            <a:t>　今後は、地方債を財源とする大規模事業については、慎重に事業を選択し、将来負担の適正化に努める。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146594</xdr:rowOff>
    </xdr:from>
    <xdr:to>
      <xdr:col>81</xdr:col>
      <xdr:colOff>44450</xdr:colOff>
      <xdr:row>18</xdr:row>
      <xdr:rowOff>6169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0612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6169</xdr:rowOff>
    </xdr:from>
    <xdr:to>
      <xdr:col>77</xdr:col>
      <xdr:colOff>44450</xdr:colOff>
      <xdr:row>19</xdr:row>
      <xdr:rowOff>121981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092269"/>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121981</xdr:rowOff>
    </xdr:from>
    <xdr:to>
      <xdr:col>72</xdr:col>
      <xdr:colOff>203200</xdr:colOff>
      <xdr:row>21</xdr:row>
      <xdr:rowOff>37616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379531"/>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37616</xdr:rowOff>
    </xdr:from>
    <xdr:to>
      <xdr:col>68</xdr:col>
      <xdr:colOff>152400</xdr:colOff>
      <xdr:row>22</xdr:row>
      <xdr:rowOff>115510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63806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95794</xdr:rowOff>
    </xdr:from>
    <xdr:to>
      <xdr:col>81</xdr:col>
      <xdr:colOff>95250</xdr:colOff>
      <xdr:row>18</xdr:row>
      <xdr:rowOff>25944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67871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8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126819</xdr:rowOff>
    </xdr:from>
    <xdr:to>
      <xdr:col>77</xdr:col>
      <xdr:colOff>95250</xdr:colOff>
      <xdr:row>18</xdr:row>
      <xdr:rowOff>56969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41746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12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71181</xdr:rowOff>
    </xdr:from>
    <xdr:to>
      <xdr:col>73</xdr:col>
      <xdr:colOff>44450</xdr:colOff>
      <xdr:row>20</xdr:row>
      <xdr:rowOff>1331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157558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158266</xdr:rowOff>
    </xdr:from>
    <xdr:to>
      <xdr:col>68</xdr:col>
      <xdr:colOff>203200</xdr:colOff>
      <xdr:row>21</xdr:row>
      <xdr:rowOff>88416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73193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64710</xdr:rowOff>
    </xdr:from>
    <xdr:to>
      <xdr:col>64</xdr:col>
      <xdr:colOff>152400</xdr:colOff>
      <xdr:row>22</xdr:row>
      <xdr:rowOff>166310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151087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9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人件費に係る経常収支比率３１．</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％は、類似団体平均</a:t>
          </a:r>
          <a:r>
            <a:rPr kumimoji="1" lang="ja-JP" altLang="en-US" sz="1000">
              <a:solidFill>
                <a:schemeClr val="dk1"/>
              </a:solidFill>
              <a:effectLst/>
              <a:latin typeface="+mn-lt"/>
              <a:ea typeface="+mn-ea"/>
              <a:cs typeface="+mn-cs"/>
            </a:rPr>
            <a:t>２３．９％</a:t>
          </a:r>
          <a:r>
            <a:rPr kumimoji="1" lang="ja-JP" altLang="ja-JP" sz="1000">
              <a:solidFill>
                <a:schemeClr val="dk1"/>
              </a:solidFill>
              <a:effectLst/>
              <a:latin typeface="+mn-lt"/>
              <a:ea typeface="+mn-ea"/>
              <a:cs typeface="+mn-cs"/>
            </a:rPr>
            <a:t>を大きく上回ってい</a:t>
          </a:r>
          <a:r>
            <a:rPr kumimoji="1" lang="ja-JP" altLang="en-US" sz="1000">
              <a:solidFill>
                <a:schemeClr val="dk1"/>
              </a:solidFill>
              <a:effectLst/>
              <a:latin typeface="+mn-lt"/>
              <a:ea typeface="+mn-ea"/>
              <a:cs typeface="+mn-cs"/>
            </a:rPr>
            <a:t>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市立高校を有して</a:t>
          </a:r>
          <a:r>
            <a:rPr kumimoji="1" lang="ja-JP" altLang="en-US" sz="1000">
              <a:solidFill>
                <a:schemeClr val="dk1"/>
              </a:solidFill>
              <a:effectLst/>
              <a:latin typeface="+mn-lt"/>
              <a:ea typeface="+mn-ea"/>
              <a:cs typeface="+mn-cs"/>
            </a:rPr>
            <a:t>いるため</a:t>
          </a:r>
          <a:r>
            <a:rPr kumimoji="1" lang="ja-JP" altLang="ja-JP" sz="1000">
              <a:solidFill>
                <a:schemeClr val="dk1"/>
              </a:solidFill>
              <a:effectLst/>
              <a:latin typeface="+mn-lt"/>
              <a:ea typeface="+mn-ea"/>
              <a:cs typeface="+mn-cs"/>
            </a:rPr>
            <a:t>教育関係の職員数が多いことや上下水道</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消防業務などを直営で行っていることが</a:t>
          </a:r>
          <a:r>
            <a:rPr kumimoji="1" lang="ja-JP" altLang="en-US" sz="1000">
              <a:solidFill>
                <a:schemeClr val="dk1"/>
              </a:solidFill>
              <a:effectLst/>
              <a:latin typeface="+mn-lt"/>
              <a:ea typeface="+mn-ea"/>
              <a:cs typeface="+mn-cs"/>
            </a:rPr>
            <a:t>要因である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の利活用による業務効率化、アウトソーシングを推進し、適正な定員管理に努める</a:t>
          </a:r>
          <a:r>
            <a:rPr kumimoji="1" lang="ja-JP" altLang="en-US" sz="1000">
              <a:solidFill>
                <a:schemeClr val="dk1"/>
              </a:solidFill>
              <a:effectLst/>
              <a:latin typeface="+mn-lt"/>
              <a:ea typeface="+mn-ea"/>
              <a:cs typeface="+mn-cs"/>
            </a:rPr>
            <a:t>とともに、指定管理者制度の導入などにより委託化を進め、経費の削減を図る。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物件費に係る経常収支比率１０．</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％は、類似団体平均１４．</a:t>
          </a:r>
          <a:r>
            <a:rPr kumimoji="1" lang="ja-JP" altLang="en-US" sz="1000" b="0" i="0" baseline="0">
              <a:solidFill>
                <a:schemeClr val="dk1"/>
              </a:solidFill>
              <a:effectLst/>
              <a:latin typeface="+mn-lt"/>
              <a:ea typeface="+mn-ea"/>
              <a:cs typeface="+mn-cs"/>
            </a:rPr>
            <a:t>７</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４．４％</a:t>
          </a:r>
          <a:r>
            <a:rPr kumimoji="1" lang="ja-JP" altLang="ja-JP" sz="1000" b="0" i="0" baseline="0">
              <a:solidFill>
                <a:schemeClr val="dk1"/>
              </a:solidFill>
              <a:effectLst/>
              <a:latin typeface="+mn-lt"/>
              <a:ea typeface="+mn-ea"/>
              <a:cs typeface="+mn-cs"/>
            </a:rPr>
            <a:t>下回っている。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これは、各施設（社会教育・民生施設）の管理運営を直営で行っているため、委託料などが類似団体平均を下回っていることが主な要因である。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13</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62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13</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8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184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82550</xdr:rowOff>
    </xdr:from>
    <xdr:to>
      <xdr:col>78</xdr:col>
      <xdr:colOff>120650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扶助費に係る経常収支比率８．４％は、類似団体平均９．</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１．２％</a:t>
          </a:r>
          <a:r>
            <a:rPr kumimoji="1" lang="ja-JP" altLang="ja-JP" sz="1000" b="0" i="0" baseline="0">
              <a:solidFill>
                <a:schemeClr val="dk1"/>
              </a:solidFill>
              <a:effectLst/>
              <a:latin typeface="+mn-lt"/>
              <a:ea typeface="+mn-ea"/>
              <a:cs typeface="+mn-cs"/>
            </a:rPr>
            <a:t>下回って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少子化により児童福祉費が少額であることが主な要因である。一方で、</a:t>
          </a:r>
          <a:r>
            <a:rPr kumimoji="1" lang="ja-JP" altLang="ja-JP" sz="1000" b="0" i="0" baseline="0">
              <a:solidFill>
                <a:schemeClr val="dk1"/>
              </a:solidFill>
              <a:effectLst/>
              <a:latin typeface="+mn-lt"/>
              <a:ea typeface="+mn-ea"/>
              <a:cs typeface="+mn-cs"/>
            </a:rPr>
            <a:t>高齢化により</a:t>
          </a:r>
          <a:r>
            <a:rPr kumimoji="1" lang="ja-JP" altLang="en-US" sz="1000" b="0" i="0" baseline="0">
              <a:solidFill>
                <a:schemeClr val="dk1"/>
              </a:solidFill>
              <a:effectLst/>
              <a:latin typeface="+mn-lt"/>
              <a:ea typeface="+mn-ea"/>
              <a:cs typeface="+mn-cs"/>
            </a:rPr>
            <a:t>社会福祉費</a:t>
          </a:r>
          <a:r>
            <a:rPr kumimoji="1" lang="ja-JP" altLang="ja-JP" sz="1000" b="0" i="0" baseline="0">
              <a:solidFill>
                <a:schemeClr val="dk1"/>
              </a:solidFill>
              <a:effectLst/>
              <a:latin typeface="+mn-lt"/>
              <a:ea typeface="+mn-ea"/>
              <a:cs typeface="+mn-cs"/>
            </a:rPr>
            <a:t>や生活保護費は</a:t>
          </a:r>
          <a:r>
            <a:rPr kumimoji="1" lang="ja-JP" altLang="en-US" sz="1000" b="0" i="0" baseline="0">
              <a:solidFill>
                <a:schemeClr val="dk1"/>
              </a:solidFill>
              <a:effectLst/>
              <a:latin typeface="+mn-lt"/>
              <a:ea typeface="+mn-ea"/>
              <a:cs typeface="+mn-cs"/>
            </a:rPr>
            <a:t>今後も高い水準で推移</a:t>
          </a:r>
          <a:r>
            <a:rPr kumimoji="1" lang="ja-JP" altLang="ja-JP" sz="1000" b="0" i="0" baseline="0">
              <a:solidFill>
                <a:schemeClr val="dk1"/>
              </a:solidFill>
              <a:effectLst/>
              <a:latin typeface="+mn-lt"/>
              <a:ea typeface="+mn-ea"/>
              <a:cs typeface="+mn-cs"/>
            </a:rPr>
            <a:t>していくことが見込まれるため、市単独給付のあり方については慎重に検討し、可能な限り義務的経費の削減に努める。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7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37846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56134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101854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5334</xdr:rowOff>
    </xdr:from>
    <xdr:to>
      <xdr:col>11</xdr:col>
      <xdr:colOff>60325</xdr:colOff>
      <xdr:row>55</xdr:row>
      <xdr:rowOff>106934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117111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本市のその他に係る経常収支比率１４．</a:t>
          </a:r>
          <a:r>
            <a:rPr kumimoji="1" lang="ja-JP" altLang="en-US" sz="1000" b="0" i="0" baseline="0">
              <a:solidFill>
                <a:schemeClr val="dk1"/>
              </a:solidFill>
              <a:effectLst/>
              <a:latin typeface="+mn-lt"/>
              <a:ea typeface="+mn-ea"/>
              <a:cs typeface="+mn-cs"/>
            </a:rPr>
            <a:t>９</a:t>
          </a:r>
          <a:r>
            <a:rPr kumimoji="1" lang="ja-JP" altLang="ja-JP" sz="1000" b="0" i="0" baseline="0">
              <a:solidFill>
                <a:schemeClr val="dk1"/>
              </a:solidFill>
              <a:effectLst/>
              <a:latin typeface="+mn-lt"/>
              <a:ea typeface="+mn-ea"/>
              <a:cs typeface="+mn-cs"/>
            </a:rPr>
            <a:t>％は、類似団体平均１３．</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１．</a:t>
          </a:r>
          <a:r>
            <a:rPr kumimoji="1" lang="ja-JP" altLang="en-US" sz="1000" b="0" i="0" baseline="0">
              <a:solidFill>
                <a:schemeClr val="dk1"/>
              </a:solidFill>
              <a:effectLst/>
              <a:latin typeface="+mn-lt"/>
              <a:ea typeface="+mn-ea"/>
              <a:cs typeface="+mn-cs"/>
            </a:rPr>
            <a:t>５％上</a:t>
          </a:r>
          <a:r>
            <a:rPr kumimoji="1" lang="ja-JP" altLang="ja-JP" sz="1000" b="0" i="0" baseline="0">
              <a:solidFill>
                <a:schemeClr val="dk1"/>
              </a:solidFill>
              <a:effectLst/>
              <a:latin typeface="+mn-lt"/>
              <a:ea typeface="+mn-ea"/>
              <a:cs typeface="+mn-cs"/>
            </a:rPr>
            <a:t>回っている。前年度と比較してその他経費に係る経常収支比率が増加した理由は、</a:t>
          </a:r>
          <a:r>
            <a:rPr kumimoji="1" lang="ja-JP" altLang="en-US" sz="1000" b="0" i="0" baseline="0">
              <a:solidFill>
                <a:schemeClr val="dk1"/>
              </a:solidFill>
              <a:effectLst/>
              <a:latin typeface="+mn-lt"/>
              <a:ea typeface="+mn-ea"/>
              <a:cs typeface="+mn-cs"/>
            </a:rPr>
            <a:t>介護保険事業特別会計への繰出金</a:t>
          </a:r>
          <a:r>
            <a:rPr kumimoji="1" lang="ja-JP" altLang="ja-JP" sz="1000" b="0" i="0" baseline="0">
              <a:solidFill>
                <a:schemeClr val="dk1"/>
              </a:solidFill>
              <a:effectLst/>
              <a:latin typeface="+mn-lt"/>
              <a:ea typeface="+mn-ea"/>
              <a:cs typeface="+mn-cs"/>
            </a:rPr>
            <a:t>などが増加</a:t>
          </a:r>
          <a:r>
            <a:rPr kumimoji="1" lang="ja-JP" altLang="en-US" sz="1000" b="0" i="0" baseline="0">
              <a:solidFill>
                <a:schemeClr val="dk1"/>
              </a:solidFill>
              <a:effectLst/>
              <a:latin typeface="+mn-lt"/>
              <a:ea typeface="+mn-ea"/>
              <a:cs typeface="+mn-cs"/>
            </a:rPr>
            <a:t>したことが主な要因</a:t>
          </a:r>
          <a:r>
            <a:rPr kumimoji="1" lang="ja-JP" altLang="ja-JP" sz="1000" b="0" i="0" baseline="0">
              <a:solidFill>
                <a:schemeClr val="dk1"/>
              </a:solidFill>
              <a:effectLst/>
              <a:latin typeface="+mn-lt"/>
              <a:ea typeface="+mn-ea"/>
              <a:cs typeface="+mn-cs"/>
            </a:rPr>
            <a:t>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今後も公営企業会計及び特別会計の健全化、適正化を図り、普通会計の負担額を減らしていくよう努める。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61</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補助費等に係る経常収支比率６．</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％は、類似団体平均１２．</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大きく</a:t>
          </a:r>
          <a:r>
            <a:rPr kumimoji="1" lang="ja-JP" altLang="ja-JP" sz="1000" b="0" i="0" baseline="0">
              <a:solidFill>
                <a:schemeClr val="dk1"/>
              </a:solidFill>
              <a:effectLst/>
              <a:latin typeface="+mn-lt"/>
              <a:ea typeface="+mn-ea"/>
              <a:cs typeface="+mn-cs"/>
            </a:rPr>
            <a:t>下回っている。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これは、上下水道や消防業務</a:t>
          </a:r>
          <a:r>
            <a:rPr kumimoji="1" lang="ja-JP" altLang="en-US" sz="1000" b="0" i="0" baseline="0">
              <a:solidFill>
                <a:schemeClr val="dk1"/>
              </a:solidFill>
              <a:effectLst/>
              <a:latin typeface="+mn-lt"/>
              <a:ea typeface="+mn-ea"/>
              <a:cs typeface="+mn-cs"/>
            </a:rPr>
            <a:t>などを直営で行っているため、</a:t>
          </a:r>
          <a:r>
            <a:rPr kumimoji="1" lang="ja-JP" altLang="ja-JP" sz="1000" b="0" i="0" baseline="0">
              <a:solidFill>
                <a:schemeClr val="dk1"/>
              </a:solidFill>
              <a:effectLst/>
              <a:latin typeface="+mn-lt"/>
              <a:ea typeface="+mn-ea"/>
              <a:cs typeface="+mn-cs"/>
            </a:rPr>
            <a:t>一部事務組合に対する負担金等決算額が類似団体平均を下回っていることが主な要因である。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06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38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34</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7962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公債費に係る経常収支比率２０．</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％は、類似団体平均１８．</a:t>
          </a:r>
          <a:r>
            <a:rPr kumimoji="1" lang="ja-JP" altLang="en-US" sz="1000" b="0" i="0" baseline="0">
              <a:solidFill>
                <a:schemeClr val="dk1"/>
              </a:solidFill>
              <a:effectLst/>
              <a:latin typeface="+mn-lt"/>
              <a:ea typeface="+mn-ea"/>
              <a:cs typeface="+mn-cs"/>
            </a:rPr>
            <a:t>７</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１．８％</a:t>
          </a:r>
          <a:r>
            <a:rPr kumimoji="1" lang="ja-JP" altLang="ja-JP" sz="1000" b="0" i="0" baseline="0">
              <a:solidFill>
                <a:schemeClr val="dk1"/>
              </a:solidFill>
              <a:effectLst/>
              <a:latin typeface="+mn-lt"/>
              <a:ea typeface="+mn-ea"/>
              <a:cs typeface="+mn-cs"/>
            </a:rPr>
            <a:t>上回っている。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これは、千葉科学大学建設事業補助、市立高等学校整備事業、学校給食センター整備事業などの財源として発行した地方債の元利償還金が多いことが主な要因である。また、今後</a:t>
          </a:r>
          <a:r>
            <a:rPr kumimoji="1" lang="ja-JP" altLang="en-US" sz="1000" b="0" i="0" baseline="0">
              <a:solidFill>
                <a:schemeClr val="dk1"/>
              </a:solidFill>
              <a:effectLst/>
              <a:latin typeface="+mn-lt"/>
              <a:ea typeface="+mn-ea"/>
              <a:cs typeface="+mn-cs"/>
            </a:rPr>
            <a:t>は広域ごみ処理施設整備事業、衛生センター基幹的設備改良事業の財源として発行した地方債の償還が</a:t>
          </a:r>
          <a:r>
            <a:rPr kumimoji="1" lang="ja-JP" altLang="ja-JP" sz="1000" b="0" i="0" baseline="0">
              <a:solidFill>
                <a:schemeClr val="dk1"/>
              </a:solidFill>
              <a:effectLst/>
              <a:latin typeface="+mn-lt"/>
              <a:ea typeface="+mn-ea"/>
              <a:cs typeface="+mn-cs"/>
            </a:rPr>
            <a:t>本格化することにより、同比率は高い水準で推移することが見込まれるため、地方債を財源とする大規模事業については、慎重に事業を選択し、適正な財政運営に努める。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44450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6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133350</xdr:rowOff>
    </xdr:from>
    <xdr:to>
      <xdr:col>19</xdr:col>
      <xdr:colOff>187325</xdr:colOff>
      <xdr:row>79</xdr:row>
      <xdr:rowOff>19050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133350</xdr:rowOff>
    </xdr:from>
    <xdr:to>
      <xdr:col>15</xdr:col>
      <xdr:colOff>98425</xdr:colOff>
      <xdr:row>79</xdr:row>
      <xdr:rowOff>19050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19050</xdr:rowOff>
    </xdr:from>
    <xdr:to>
      <xdr:col>11</xdr:col>
      <xdr:colOff>9525</xdr:colOff>
      <xdr:row>79</xdr:row>
      <xdr:rowOff>19050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6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139700</xdr:rowOff>
    </xdr:from>
    <xdr:to>
      <xdr:col>20</xdr:col>
      <xdr:colOff>38100</xdr:colOff>
      <xdr:row>79</xdr:row>
      <xdr:rowOff>69850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54627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82550</xdr:rowOff>
    </xdr:from>
    <xdr:to>
      <xdr:col>15</xdr:col>
      <xdr:colOff>149225</xdr:colOff>
      <xdr:row>78</xdr:row>
      <xdr:rowOff>12700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139700</xdr:rowOff>
    </xdr:from>
    <xdr:to>
      <xdr:col>11</xdr:col>
      <xdr:colOff>60325</xdr:colOff>
      <xdr:row>79</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139700</xdr:rowOff>
    </xdr:from>
    <xdr:to>
      <xdr:col>6</xdr:col>
      <xdr:colOff>171450</xdr:colOff>
      <xdr:row>79</xdr:row>
      <xdr:rowOff>69850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本市の公債費以外に係る経常収支比率は７</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％であり、類似団体平均</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７</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２．５％</a:t>
          </a:r>
          <a:r>
            <a:rPr kumimoji="1" lang="ja-JP" altLang="ja-JP" sz="1000" b="0" i="0" baseline="0">
              <a:solidFill>
                <a:schemeClr val="dk1"/>
              </a:solidFill>
              <a:effectLst/>
              <a:latin typeface="+mn-lt"/>
              <a:ea typeface="+mn-ea"/>
              <a:cs typeface="+mn-cs"/>
            </a:rPr>
            <a:t>下回っている。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前年度と比較して公債費以外の経常収支比率が増加した</a:t>
          </a:r>
          <a:r>
            <a:rPr kumimoji="1" lang="ja-JP" altLang="en-US" sz="1000" b="0" i="0" baseline="0">
              <a:solidFill>
                <a:schemeClr val="dk1"/>
              </a:solidFill>
              <a:effectLst/>
              <a:latin typeface="+mn-lt"/>
              <a:ea typeface="+mn-ea"/>
              <a:cs typeface="+mn-cs"/>
            </a:rPr>
            <a:t>要因</a:t>
          </a:r>
          <a:r>
            <a:rPr kumimoji="1" lang="ja-JP" altLang="ja-JP" sz="1000" b="0" i="0" baseline="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臨時財政対策債や地方消費税交付金が減少したことにより分母の経常一般財源が約１億２千万円減少し、人件費や労務単価・物価の上昇などによる物件費の増加により分子の経常経費充当一般財源が約５千万円増加したためである。</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行政経営評価や補助金現況調書などを活用した事業効果の検証、業務改善による人件費や物件費の削減</a:t>
          </a:r>
          <a:r>
            <a:rPr lang="ja-JP" altLang="ja-JP" sz="1000">
              <a:solidFill>
                <a:schemeClr val="dk1"/>
              </a:solidFill>
              <a:effectLst/>
              <a:latin typeface="+mn-lt"/>
              <a:ea typeface="+mn-ea"/>
              <a:cs typeface="+mn-cs"/>
            </a:rPr>
            <a:t>などの取組により経常経費の削減に努める。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51562</xdr:rowOff>
    </xdr:from>
    <xdr:to>
      <xdr:col>82</xdr:col>
      <xdr:colOff>107950</xdr:colOff>
      <xdr:row>80</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910312"/>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137939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51562</xdr:rowOff>
    </xdr:from>
    <xdr:to>
      <xdr:col>82</xdr:col>
      <xdr:colOff>196850</xdr:colOff>
      <xdr:row>75</xdr:row>
      <xdr:rowOff>51562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74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737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94487</xdr:rowOff>
    </xdr:from>
    <xdr:to>
      <xdr:col>78</xdr:col>
      <xdr:colOff>120650</xdr:colOff>
      <xdr:row>77</xdr:row>
      <xdr:rowOff>24637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7373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52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84493</xdr:rowOff>
    </xdr:from>
    <xdr:to>
      <xdr:col>29</xdr:col>
      <xdr:colOff>127000</xdr:colOff>
      <xdr:row>18</xdr:row>
      <xdr:rowOff>129921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218"/>
          <a:ext cx="647700" cy="45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129921</xdr:rowOff>
    </xdr:from>
    <xdr:to>
      <xdr:col>26</xdr:col>
      <xdr:colOff>50800</xdr:colOff>
      <xdr:row>18</xdr:row>
      <xdr:rowOff>132080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3646"/>
          <a:ext cx="698500" cy="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130378</xdr:rowOff>
    </xdr:from>
    <xdr:to>
      <xdr:col>22</xdr:col>
      <xdr:colOff>114300</xdr:colOff>
      <xdr:row>18</xdr:row>
      <xdr:rowOff>132080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4103"/>
          <a:ext cx="698500" cy="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130378</xdr:rowOff>
    </xdr:from>
    <xdr:to>
      <xdr:col>18</xdr:col>
      <xdr:colOff>177800</xdr:colOff>
      <xdr:row>18</xdr:row>
      <xdr:rowOff>154000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4103"/>
          <a:ext cx="698500" cy="2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33693</xdr:rowOff>
    </xdr:from>
    <xdr:to>
      <xdr:col>29</xdr:col>
      <xdr:colOff>177800</xdr:colOff>
      <xdr:row>18</xdr:row>
      <xdr:rowOff>135293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79121</xdr:rowOff>
    </xdr:from>
    <xdr:to>
      <xdr:col>26</xdr:col>
      <xdr:colOff>101600</xdr:colOff>
      <xdr:row>19</xdr:row>
      <xdr:rowOff>9271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81280</xdr:rowOff>
    </xdr:from>
    <xdr:to>
      <xdr:col>22</xdr:col>
      <xdr:colOff>165100</xdr:colOff>
      <xdr:row>19</xdr:row>
      <xdr:rowOff>11430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167657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79578</xdr:rowOff>
    </xdr:from>
    <xdr:to>
      <xdr:col>19</xdr:col>
      <xdr:colOff>38100</xdr:colOff>
      <xdr:row>19</xdr:row>
      <xdr:rowOff>9728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103200</xdr:rowOff>
    </xdr:from>
    <xdr:to>
      <xdr:col>15</xdr:col>
      <xdr:colOff>101600</xdr:colOff>
      <xdr:row>19</xdr:row>
      <xdr:rowOff>33350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172132</xdr:rowOff>
    </xdr:from>
    <xdr:to>
      <xdr:col>29</xdr:col>
      <xdr:colOff>127000</xdr:colOff>
      <xdr:row>34</xdr:row>
      <xdr:rowOff>307529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39582"/>
          <a:ext cx="6477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307529</xdr:rowOff>
    </xdr:from>
    <xdr:to>
      <xdr:col>26</xdr:col>
      <xdr:colOff>50800</xdr:colOff>
      <xdr:row>35</xdr:row>
      <xdr:rowOff>126771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74979"/>
          <a:ext cx="6985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126771</xdr:rowOff>
    </xdr:from>
    <xdr:to>
      <xdr:col>22</xdr:col>
      <xdr:colOff>114300</xdr:colOff>
      <xdr:row>35</xdr:row>
      <xdr:rowOff>192805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7121"/>
          <a:ext cx="6985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100286</xdr:rowOff>
    </xdr:from>
    <xdr:to>
      <xdr:col>18</xdr:col>
      <xdr:colOff>177800</xdr:colOff>
      <xdr:row>35</xdr:row>
      <xdr:rowOff>192805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121332</xdr:rowOff>
    </xdr:from>
    <xdr:to>
      <xdr:col>29</xdr:col>
      <xdr:colOff>177800</xdr:colOff>
      <xdr:row>34</xdr:row>
      <xdr:rowOff>222932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8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256729</xdr:rowOff>
    </xdr:from>
    <xdr:to>
      <xdr:col>26</xdr:col>
      <xdr:colOff>101600</xdr:colOff>
      <xdr:row>35</xdr:row>
      <xdr:rowOff>15429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2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9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75971</xdr:rowOff>
    </xdr:from>
    <xdr:to>
      <xdr:col>22</xdr:col>
      <xdr:colOff>165100</xdr:colOff>
      <xdr:row>35</xdr:row>
      <xdr:rowOff>177571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187748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142005</xdr:rowOff>
    </xdr:from>
    <xdr:to>
      <xdr:col>19</xdr:col>
      <xdr:colOff>38100</xdr:colOff>
      <xdr:row>35</xdr:row>
      <xdr:rowOff>243605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253782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49486</xdr:rowOff>
    </xdr:from>
    <xdr:to>
      <xdr:col>15</xdr:col>
      <xdr:colOff>101600</xdr:colOff>
      <xdr:row>35</xdr:row>
      <xdr:rowOff>151086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161264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73520</xdr:rowOff>
    </xdr:from>
    <xdr:to>
      <xdr:col>24</xdr:col>
      <xdr:colOff>63500</xdr:colOff>
      <xdr:row>36</xdr:row>
      <xdr:rowOff>117056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720"/>
          <a:ext cx="838200" cy="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117056</xdr:rowOff>
    </xdr:from>
    <xdr:to>
      <xdr:col>19</xdr:col>
      <xdr:colOff>177800</xdr:colOff>
      <xdr:row>36</xdr:row>
      <xdr:rowOff>121894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925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121894</xdr:rowOff>
    </xdr:from>
    <xdr:to>
      <xdr:col>15</xdr:col>
      <xdr:colOff>50800</xdr:colOff>
      <xdr:row>36</xdr:row>
      <xdr:rowOff>124663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409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124663</xdr:rowOff>
    </xdr:from>
    <xdr:to>
      <xdr:col>10</xdr:col>
      <xdr:colOff>114300</xdr:colOff>
      <xdr:row>36</xdr:row>
      <xdr:rowOff>156718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6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22720</xdr:rowOff>
    </xdr:from>
    <xdr:to>
      <xdr:col>24</xdr:col>
      <xdr:colOff>114300</xdr:colOff>
      <xdr:row>36</xdr:row>
      <xdr:rowOff>124320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66256</xdr:rowOff>
    </xdr:from>
    <xdr:to>
      <xdr:col>20</xdr:col>
      <xdr:colOff>38100</xdr:colOff>
      <xdr:row>36</xdr:row>
      <xdr:rowOff>167856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12933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71094</xdr:rowOff>
    </xdr:from>
    <xdr:to>
      <xdr:col>15</xdr:col>
      <xdr:colOff>101600</xdr:colOff>
      <xdr:row>37</xdr:row>
      <xdr:rowOff>1244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73863</xdr:rowOff>
    </xdr:from>
    <xdr:to>
      <xdr:col>10</xdr:col>
      <xdr:colOff>165100</xdr:colOff>
      <xdr:row>37</xdr:row>
      <xdr:rowOff>4013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105918</xdr:rowOff>
    </xdr:from>
    <xdr:to>
      <xdr:col>6</xdr:col>
      <xdr:colOff>38100</xdr:colOff>
      <xdr:row>37</xdr:row>
      <xdr:rowOff>36068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52595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2866</xdr:rowOff>
    </xdr:from>
    <xdr:to>
      <xdr:col>24</xdr:col>
      <xdr:colOff>63500</xdr:colOff>
      <xdr:row>58</xdr:row>
      <xdr:rowOff>13415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6966"/>
          <a:ext cx="8382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13415</xdr:rowOff>
    </xdr:from>
    <xdr:to>
      <xdr:col>19</xdr:col>
      <xdr:colOff>177800</xdr:colOff>
      <xdr:row>58</xdr:row>
      <xdr:rowOff>53991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751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151408</xdr:rowOff>
    </xdr:from>
    <xdr:to>
      <xdr:col>15</xdr:col>
      <xdr:colOff>50800</xdr:colOff>
      <xdr:row>58</xdr:row>
      <xdr:rowOff>53991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4058"/>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151408</xdr:rowOff>
    </xdr:from>
    <xdr:to>
      <xdr:col>10</xdr:col>
      <xdr:colOff>114300</xdr:colOff>
      <xdr:row>58</xdr:row>
      <xdr:rowOff>146607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123516</xdr:rowOff>
    </xdr:from>
    <xdr:to>
      <xdr:col>24</xdr:col>
      <xdr:colOff>114300</xdr:colOff>
      <xdr:row>58</xdr:row>
      <xdr:rowOff>53666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134065</xdr:rowOff>
    </xdr:from>
    <xdr:to>
      <xdr:col>20</xdr:col>
      <xdr:colOff>38100</xdr:colOff>
      <xdr:row>58</xdr:row>
      <xdr:rowOff>64215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55342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3191</xdr:rowOff>
    </xdr:from>
    <xdr:to>
      <xdr:col>15</xdr:col>
      <xdr:colOff>101600</xdr:colOff>
      <xdr:row>58</xdr:row>
      <xdr:rowOff>104791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100608</xdr:rowOff>
    </xdr:from>
    <xdr:to>
      <xdr:col>10</xdr:col>
      <xdr:colOff>165100</xdr:colOff>
      <xdr:row>58</xdr:row>
      <xdr:rowOff>30758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95807</xdr:rowOff>
    </xdr:from>
    <xdr:to>
      <xdr:col>6</xdr:col>
      <xdr:colOff>38100</xdr:colOff>
      <xdr:row>59</xdr:row>
      <xdr:rowOff>25957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23526</xdr:rowOff>
    </xdr:from>
    <xdr:to>
      <xdr:col>24</xdr:col>
      <xdr:colOff>63500</xdr:colOff>
      <xdr:row>78</xdr:row>
      <xdr:rowOff>28098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6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28098</xdr:rowOff>
    </xdr:from>
    <xdr:to>
      <xdr:col>19</xdr:col>
      <xdr:colOff>177800</xdr:colOff>
      <xdr:row>78</xdr:row>
      <xdr:rowOff>38475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1198"/>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38475</xdr:rowOff>
    </xdr:from>
    <xdr:to>
      <xdr:col>15</xdr:col>
      <xdr:colOff>50800</xdr:colOff>
      <xdr:row>78</xdr:row>
      <xdr:rowOff>48444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1575"/>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48444</xdr:rowOff>
    </xdr:from>
    <xdr:to>
      <xdr:col>10</xdr:col>
      <xdr:colOff>114300</xdr:colOff>
      <xdr:row>78</xdr:row>
      <xdr:rowOff>63074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154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144176</xdr:rowOff>
    </xdr:from>
    <xdr:to>
      <xdr:col>24</xdr:col>
      <xdr:colOff>114300</xdr:colOff>
      <xdr:row>78</xdr:row>
      <xdr:rowOff>74326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148748</xdr:rowOff>
    </xdr:from>
    <xdr:to>
      <xdr:col>20</xdr:col>
      <xdr:colOff>38100</xdr:colOff>
      <xdr:row>78</xdr:row>
      <xdr:rowOff>78898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70025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159125</xdr:rowOff>
    </xdr:from>
    <xdr:to>
      <xdr:col>15</xdr:col>
      <xdr:colOff>101600</xdr:colOff>
      <xdr:row>78</xdr:row>
      <xdr:rowOff>89275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169094</xdr:rowOff>
    </xdr:from>
    <xdr:to>
      <xdr:col>10</xdr:col>
      <xdr:colOff>165100</xdr:colOff>
      <xdr:row>78</xdr:row>
      <xdr:rowOff>99244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90371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12274</xdr:rowOff>
    </xdr:from>
    <xdr:to>
      <xdr:col>6</xdr:col>
      <xdr:colOff>38100</xdr:colOff>
      <xdr:row>78</xdr:row>
      <xdr:rowOff>113874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105001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16321</xdr:rowOff>
    </xdr:from>
    <xdr:to>
      <xdr:col>24</xdr:col>
      <xdr:colOff>63500</xdr:colOff>
      <xdr:row>97</xdr:row>
      <xdr:rowOff>133604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6971"/>
          <a:ext cx="8382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29525</xdr:rowOff>
    </xdr:from>
    <xdr:to>
      <xdr:col>19</xdr:col>
      <xdr:colOff>177800</xdr:colOff>
      <xdr:row>97</xdr:row>
      <xdr:rowOff>133604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0175"/>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29525</xdr:rowOff>
    </xdr:from>
    <xdr:to>
      <xdr:col>15</xdr:col>
      <xdr:colOff>50800</xdr:colOff>
      <xdr:row>98</xdr:row>
      <xdr:rowOff>110613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0175"/>
          <a:ext cx="8890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110613</xdr:rowOff>
    </xdr:from>
    <xdr:to>
      <xdr:col>10</xdr:col>
      <xdr:colOff>114300</xdr:colOff>
      <xdr:row>98</xdr:row>
      <xdr:rowOff>137523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136971</xdr:rowOff>
    </xdr:from>
    <xdr:to>
      <xdr:col>24</xdr:col>
      <xdr:colOff>114300</xdr:colOff>
      <xdr:row>97</xdr:row>
      <xdr:rowOff>67121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115398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82804</xdr:rowOff>
    </xdr:from>
    <xdr:to>
      <xdr:col>20</xdr:col>
      <xdr:colOff>38100</xdr:colOff>
      <xdr:row>98</xdr:row>
      <xdr:rowOff>12954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150175</xdr:rowOff>
    </xdr:from>
    <xdr:to>
      <xdr:col>15</xdr:col>
      <xdr:colOff>101600</xdr:colOff>
      <xdr:row>97</xdr:row>
      <xdr:rowOff>80325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71452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59813</xdr:rowOff>
    </xdr:from>
    <xdr:to>
      <xdr:col>10</xdr:col>
      <xdr:colOff>165100</xdr:colOff>
      <xdr:row>98</xdr:row>
      <xdr:rowOff>161413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152540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86723</xdr:rowOff>
    </xdr:from>
    <xdr:to>
      <xdr:col>6</xdr:col>
      <xdr:colOff>38100</xdr:colOff>
      <xdr:row>99</xdr:row>
      <xdr:rowOff>16873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20697</xdr:rowOff>
    </xdr:from>
    <xdr:to>
      <xdr:col>54</xdr:col>
      <xdr:colOff>189865</xdr:colOff>
      <xdr:row>38</xdr:row>
      <xdr:rowOff>56712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78547"/>
          <a:ext cx="1270" cy="89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60539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56712</xdr:rowOff>
    </xdr:from>
    <xdr:to>
      <xdr:col>55</xdr:col>
      <xdr:colOff>88900</xdr:colOff>
      <xdr:row>38</xdr:row>
      <xdr:rowOff>56712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1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138824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20697</xdr:rowOff>
    </xdr:from>
    <xdr:to>
      <xdr:col>55</xdr:col>
      <xdr:colOff>88900</xdr:colOff>
      <xdr:row>33</xdr:row>
      <xdr:rowOff>20697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7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111295</xdr:rowOff>
    </xdr:from>
    <xdr:to>
      <xdr:col>55</xdr:col>
      <xdr:colOff>0</xdr:colOff>
      <xdr:row>37</xdr:row>
      <xdr:rowOff>142672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54945"/>
          <a:ext cx="838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54744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31867</xdr:rowOff>
    </xdr:from>
    <xdr:to>
      <xdr:col>55</xdr:col>
      <xdr:colOff>50800</xdr:colOff>
      <xdr:row>36</xdr:row>
      <xdr:rowOff>133467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111295</xdr:rowOff>
    </xdr:from>
    <xdr:to>
      <xdr:col>50</xdr:col>
      <xdr:colOff>114300</xdr:colOff>
      <xdr:row>38</xdr:row>
      <xdr:rowOff>11874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4945"/>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34552</xdr:rowOff>
    </xdr:from>
    <xdr:to>
      <xdr:col>50</xdr:col>
      <xdr:colOff>165100</xdr:colOff>
      <xdr:row>36</xdr:row>
      <xdr:rowOff>136152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152679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53812</xdr:rowOff>
    </xdr:from>
    <xdr:to>
      <xdr:col>45</xdr:col>
      <xdr:colOff>177800</xdr:colOff>
      <xdr:row>38</xdr:row>
      <xdr:rowOff>11874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8762"/>
          <a:ext cx="8890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54518</xdr:rowOff>
    </xdr:from>
    <xdr:to>
      <xdr:col>46</xdr:col>
      <xdr:colOff>38100</xdr:colOff>
      <xdr:row>36</xdr:row>
      <xdr:rowOff>156118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53812</xdr:rowOff>
    </xdr:from>
    <xdr:to>
      <xdr:col>41</xdr:col>
      <xdr:colOff>50800</xdr:colOff>
      <xdr:row>37</xdr:row>
      <xdr:rowOff>163376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107900</xdr:rowOff>
    </xdr:from>
    <xdr:to>
      <xdr:col>41</xdr:col>
      <xdr:colOff>101600</xdr:colOff>
      <xdr:row>33</xdr:row>
      <xdr:rowOff>38050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34434</xdr:rowOff>
    </xdr:from>
    <xdr:to>
      <xdr:col>36</xdr:col>
      <xdr:colOff>165100</xdr:colOff>
      <xdr:row>37</xdr:row>
      <xdr:rowOff>136034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152561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91872</xdr:rowOff>
    </xdr:from>
    <xdr:to>
      <xdr:col>55</xdr:col>
      <xdr:colOff>50800</xdr:colOff>
      <xdr:row>38</xdr:row>
      <xdr:rowOff>22022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60495</xdr:rowOff>
    </xdr:from>
    <xdr:to>
      <xdr:col>50</xdr:col>
      <xdr:colOff>165100</xdr:colOff>
      <xdr:row>37</xdr:row>
      <xdr:rowOff>162095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153222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132523</xdr:rowOff>
    </xdr:from>
    <xdr:to>
      <xdr:col>46</xdr:col>
      <xdr:colOff>38100</xdr:colOff>
      <xdr:row>38</xdr:row>
      <xdr:rowOff>62674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53801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3012</xdr:rowOff>
    </xdr:from>
    <xdr:to>
      <xdr:col>41</xdr:col>
      <xdr:colOff>101600</xdr:colOff>
      <xdr:row>31</xdr:row>
      <xdr:rowOff>104612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121139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112576</xdr:rowOff>
    </xdr:from>
    <xdr:to>
      <xdr:col>36</xdr:col>
      <xdr:colOff>165100</xdr:colOff>
      <xdr:row>38</xdr:row>
      <xdr:rowOff>42726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33853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24135</xdr:rowOff>
    </xdr:from>
    <xdr:to>
      <xdr:col>55</xdr:col>
      <xdr:colOff>0</xdr:colOff>
      <xdr:row>57</xdr:row>
      <xdr:rowOff>162050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6785"/>
          <a:ext cx="838200" cy="1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105380</xdr:rowOff>
    </xdr:from>
    <xdr:to>
      <xdr:col>50</xdr:col>
      <xdr:colOff>114300</xdr:colOff>
      <xdr:row>57</xdr:row>
      <xdr:rowOff>162050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78030"/>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94369</xdr:rowOff>
    </xdr:from>
    <xdr:to>
      <xdr:col>45</xdr:col>
      <xdr:colOff>177800</xdr:colOff>
      <xdr:row>57</xdr:row>
      <xdr:rowOff>105380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6701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94369</xdr:rowOff>
    </xdr:from>
    <xdr:to>
      <xdr:col>41</xdr:col>
      <xdr:colOff>50800</xdr:colOff>
      <xdr:row>58</xdr:row>
      <xdr:rowOff>5923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67019"/>
          <a:ext cx="889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144785</xdr:rowOff>
    </xdr:from>
    <xdr:to>
      <xdr:col>55</xdr:col>
      <xdr:colOff>50800</xdr:colOff>
      <xdr:row>57</xdr:row>
      <xdr:rowOff>74935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123212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111250</xdr:rowOff>
    </xdr:from>
    <xdr:to>
      <xdr:col>50</xdr:col>
      <xdr:colOff>165100</xdr:colOff>
      <xdr:row>58</xdr:row>
      <xdr:rowOff>41400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54580</xdr:rowOff>
    </xdr:from>
    <xdr:to>
      <xdr:col>46</xdr:col>
      <xdr:colOff>38100</xdr:colOff>
      <xdr:row>57</xdr:row>
      <xdr:rowOff>156180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147307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43569</xdr:rowOff>
    </xdr:from>
    <xdr:to>
      <xdr:col>41</xdr:col>
      <xdr:colOff>101600</xdr:colOff>
      <xdr:row>57</xdr:row>
      <xdr:rowOff>145169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126573</xdr:rowOff>
    </xdr:from>
    <xdr:to>
      <xdr:col>36</xdr:col>
      <xdr:colOff>165100</xdr:colOff>
      <xdr:row>58</xdr:row>
      <xdr:rowOff>56723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47850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11531</xdr:rowOff>
    </xdr:from>
    <xdr:to>
      <xdr:col>55</xdr:col>
      <xdr:colOff>0</xdr:colOff>
      <xdr:row>79</xdr:row>
      <xdr:rowOff>34677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6081"/>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34677</xdr:rowOff>
    </xdr:from>
    <xdr:to>
      <xdr:col>50</xdr:col>
      <xdr:colOff>114300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7922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132181</xdr:rowOff>
    </xdr:from>
    <xdr:to>
      <xdr:col>55</xdr:col>
      <xdr:colOff>50800</xdr:colOff>
      <xdr:row>79</xdr:row>
      <xdr:rowOff>62331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47108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155327</xdr:rowOff>
    </xdr:from>
    <xdr:to>
      <xdr:col>50</xdr:col>
      <xdr:colOff>165100</xdr:colOff>
      <xdr:row>79</xdr:row>
      <xdr:rowOff>85477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76604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94993</xdr:rowOff>
    </xdr:from>
    <xdr:to>
      <xdr:col>55</xdr:col>
      <xdr:colOff>0</xdr:colOff>
      <xdr:row>98</xdr:row>
      <xdr:rowOff>33161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25643"/>
          <a:ext cx="838200" cy="1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148800</xdr:rowOff>
    </xdr:from>
    <xdr:to>
      <xdr:col>50</xdr:col>
      <xdr:colOff>114300</xdr:colOff>
      <xdr:row>98</xdr:row>
      <xdr:rowOff>33161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79450"/>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104953</xdr:rowOff>
    </xdr:from>
    <xdr:to>
      <xdr:col>45</xdr:col>
      <xdr:colOff>177800</xdr:colOff>
      <xdr:row>97</xdr:row>
      <xdr:rowOff>148800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35603"/>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104953</xdr:rowOff>
    </xdr:from>
    <xdr:to>
      <xdr:col>41</xdr:col>
      <xdr:colOff>50800</xdr:colOff>
      <xdr:row>98</xdr:row>
      <xdr:rowOff>34849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3560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44193</xdr:rowOff>
    </xdr:from>
    <xdr:to>
      <xdr:col>55</xdr:col>
      <xdr:colOff>50800</xdr:colOff>
      <xdr:row>97</xdr:row>
      <xdr:rowOff>145793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22620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153811</xdr:rowOff>
    </xdr:from>
    <xdr:to>
      <xdr:col>50</xdr:col>
      <xdr:colOff>165100</xdr:colOff>
      <xdr:row>98</xdr:row>
      <xdr:rowOff>83961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98000</xdr:rowOff>
    </xdr:from>
    <xdr:to>
      <xdr:col>46</xdr:col>
      <xdr:colOff>38100</xdr:colOff>
      <xdr:row>98</xdr:row>
      <xdr:rowOff>28150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54153</xdr:rowOff>
    </xdr:from>
    <xdr:to>
      <xdr:col>41</xdr:col>
      <xdr:colOff>101600</xdr:colOff>
      <xdr:row>97</xdr:row>
      <xdr:rowOff>155753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146880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155499</xdr:rowOff>
    </xdr:from>
    <xdr:to>
      <xdr:col>36</xdr:col>
      <xdr:colOff>165100</xdr:colOff>
      <xdr:row>98</xdr:row>
      <xdr:rowOff>85649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76776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39725</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26275"/>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37097</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20885</xdr:rowOff>
    </xdr:from>
    <xdr:to>
      <xdr:col>71</xdr:col>
      <xdr:colOff>177800</xdr:colOff>
      <xdr:row>39</xdr:row>
      <xdr:rowOff>37097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743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160375</xdr:rowOff>
    </xdr:from>
    <xdr:to>
      <xdr:col>85</xdr:col>
      <xdr:colOff>177800</xdr:colOff>
      <xdr:row>39</xdr:row>
      <xdr:rowOff>90525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75302</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141535</xdr:rowOff>
    </xdr:from>
    <xdr:to>
      <xdr:col>67</xdr:col>
      <xdr:colOff>101600</xdr:colOff>
      <xdr:row>39</xdr:row>
      <xdr:rowOff>71685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62812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13922</xdr:rowOff>
    </xdr:from>
    <xdr:to>
      <xdr:col>85</xdr:col>
      <xdr:colOff>127000</xdr:colOff>
      <xdr:row>76</xdr:row>
      <xdr:rowOff>33711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44122"/>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33711</xdr:rowOff>
    </xdr:from>
    <xdr:to>
      <xdr:col>81</xdr:col>
      <xdr:colOff>50800</xdr:colOff>
      <xdr:row>76</xdr:row>
      <xdr:rowOff>90534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63911"/>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90534</xdr:rowOff>
    </xdr:from>
    <xdr:to>
      <xdr:col>76</xdr:col>
      <xdr:colOff>114300</xdr:colOff>
      <xdr:row>76</xdr:row>
      <xdr:rowOff>98470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20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98470</xdr:rowOff>
    </xdr:from>
    <xdr:to>
      <xdr:col>71</xdr:col>
      <xdr:colOff>177800</xdr:colOff>
      <xdr:row>76</xdr:row>
      <xdr:rowOff>121901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28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134571</xdr:rowOff>
    </xdr:from>
    <xdr:to>
      <xdr:col>85</xdr:col>
      <xdr:colOff>177800</xdr:colOff>
      <xdr:row>76</xdr:row>
      <xdr:rowOff>64722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112999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154361</xdr:rowOff>
    </xdr:from>
    <xdr:to>
      <xdr:col>81</xdr:col>
      <xdr:colOff>101600</xdr:colOff>
      <xdr:row>76</xdr:row>
      <xdr:rowOff>84511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75638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39734</xdr:rowOff>
    </xdr:from>
    <xdr:to>
      <xdr:col>76</xdr:col>
      <xdr:colOff>165100</xdr:colOff>
      <xdr:row>76</xdr:row>
      <xdr:rowOff>141334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47670</xdr:rowOff>
    </xdr:from>
    <xdr:to>
      <xdr:col>72</xdr:col>
      <xdr:colOff>38100</xdr:colOff>
      <xdr:row>76</xdr:row>
      <xdr:rowOff>149270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140397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71101</xdr:rowOff>
    </xdr:from>
    <xdr:to>
      <xdr:col>67</xdr:col>
      <xdr:colOff>101600</xdr:colOff>
      <xdr:row>77</xdr:row>
      <xdr:rowOff>1251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163828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113081</xdr:rowOff>
    </xdr:from>
    <xdr:to>
      <xdr:col>85</xdr:col>
      <xdr:colOff>127000</xdr:colOff>
      <xdr:row>98</xdr:row>
      <xdr:rowOff>13894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43731"/>
          <a:ext cx="8382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136804</xdr:rowOff>
    </xdr:from>
    <xdr:to>
      <xdr:col>81</xdr:col>
      <xdr:colOff>50800</xdr:colOff>
      <xdr:row>98</xdr:row>
      <xdr:rowOff>13894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6745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136804</xdr:rowOff>
    </xdr:from>
    <xdr:to>
      <xdr:col>76</xdr:col>
      <xdr:colOff>114300</xdr:colOff>
      <xdr:row>98</xdr:row>
      <xdr:rowOff>155663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7454"/>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155663</xdr:rowOff>
    </xdr:from>
    <xdr:to>
      <xdr:col>71</xdr:col>
      <xdr:colOff>177800</xdr:colOff>
      <xdr:row>99</xdr:row>
      <xdr:rowOff>13539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57763"/>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62281</xdr:rowOff>
    </xdr:from>
    <xdr:to>
      <xdr:col>85</xdr:col>
      <xdr:colOff>177800</xdr:colOff>
      <xdr:row>97</xdr:row>
      <xdr:rowOff>163881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40708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134544</xdr:rowOff>
    </xdr:from>
    <xdr:to>
      <xdr:col>81</xdr:col>
      <xdr:colOff>101600</xdr:colOff>
      <xdr:row>98</xdr:row>
      <xdr:rowOff>64694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55821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86004</xdr:rowOff>
    </xdr:from>
    <xdr:to>
      <xdr:col>76</xdr:col>
      <xdr:colOff>165100</xdr:colOff>
      <xdr:row>98</xdr:row>
      <xdr:rowOff>16154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104863</xdr:rowOff>
    </xdr:from>
    <xdr:to>
      <xdr:col>72</xdr:col>
      <xdr:colOff>38100</xdr:colOff>
      <xdr:row>99</xdr:row>
      <xdr:rowOff>35013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26140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134189</xdr:rowOff>
    </xdr:from>
    <xdr:to>
      <xdr:col>67</xdr:col>
      <xdr:colOff>101600</xdr:colOff>
      <xdr:row>99</xdr:row>
      <xdr:rowOff>64339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55466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130922</xdr:rowOff>
    </xdr:from>
    <xdr:to>
      <xdr:col>116</xdr:col>
      <xdr:colOff>63500</xdr:colOff>
      <xdr:row>37</xdr:row>
      <xdr:rowOff>3637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03122"/>
          <a:ext cx="8382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3637</xdr:rowOff>
    </xdr:from>
    <xdr:to>
      <xdr:col>111</xdr:col>
      <xdr:colOff>177800</xdr:colOff>
      <xdr:row>37</xdr:row>
      <xdr:rowOff>161326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47287"/>
          <a:ext cx="8890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161326</xdr:rowOff>
    </xdr:from>
    <xdr:to>
      <xdr:col>107</xdr:col>
      <xdr:colOff>50800</xdr:colOff>
      <xdr:row>38</xdr:row>
      <xdr:rowOff>62845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04976"/>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62845</xdr:rowOff>
    </xdr:from>
    <xdr:to>
      <xdr:col>102</xdr:col>
      <xdr:colOff>114300</xdr:colOff>
      <xdr:row>38</xdr:row>
      <xdr:rowOff>119218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7794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80122</xdr:rowOff>
    </xdr:from>
    <xdr:to>
      <xdr:col>116</xdr:col>
      <xdr:colOff>114300</xdr:colOff>
      <xdr:row>37</xdr:row>
      <xdr:rowOff>10272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102999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124287</xdr:rowOff>
    </xdr:from>
    <xdr:to>
      <xdr:col>112</xdr:col>
      <xdr:colOff>38100</xdr:colOff>
      <xdr:row>37</xdr:row>
      <xdr:rowOff>54437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70964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110525</xdr:rowOff>
    </xdr:from>
    <xdr:to>
      <xdr:col>107</xdr:col>
      <xdr:colOff>101600</xdr:colOff>
      <xdr:row>38</xdr:row>
      <xdr:rowOff>40675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31803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12045</xdr:rowOff>
    </xdr:from>
    <xdr:to>
      <xdr:col>102</xdr:col>
      <xdr:colOff>165100</xdr:colOff>
      <xdr:row>38</xdr:row>
      <xdr:rowOff>113645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104772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68418</xdr:rowOff>
    </xdr:from>
    <xdr:to>
      <xdr:col>98</xdr:col>
      <xdr:colOff>38100</xdr:colOff>
      <xdr:row>38</xdr:row>
      <xdr:rowOff>170018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161145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55392</xdr:rowOff>
    </xdr:from>
    <xdr:to>
      <xdr:col>116</xdr:col>
      <xdr:colOff>63500</xdr:colOff>
      <xdr:row>57</xdr:row>
      <xdr:rowOff>131470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28042"/>
          <a:ext cx="8382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55392</xdr:rowOff>
    </xdr:from>
    <xdr:to>
      <xdr:col>111</xdr:col>
      <xdr:colOff>177800</xdr:colOff>
      <xdr:row>57</xdr:row>
      <xdr:rowOff>62250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28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62250</xdr:rowOff>
    </xdr:from>
    <xdr:to>
      <xdr:col>107</xdr:col>
      <xdr:colOff>50800</xdr:colOff>
      <xdr:row>57</xdr:row>
      <xdr:rowOff>146055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3490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87762</xdr:rowOff>
    </xdr:from>
    <xdr:to>
      <xdr:col>102</xdr:col>
      <xdr:colOff>114300</xdr:colOff>
      <xdr:row>57</xdr:row>
      <xdr:rowOff>146055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80670</xdr:rowOff>
    </xdr:from>
    <xdr:to>
      <xdr:col>116</xdr:col>
      <xdr:colOff>114300</xdr:colOff>
      <xdr:row>58</xdr:row>
      <xdr:rowOff>10820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59097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4592</xdr:rowOff>
    </xdr:from>
    <xdr:to>
      <xdr:col>112</xdr:col>
      <xdr:colOff>38100</xdr:colOff>
      <xdr:row>57</xdr:row>
      <xdr:rowOff>106192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11450</xdr:rowOff>
    </xdr:from>
    <xdr:to>
      <xdr:col>107</xdr:col>
      <xdr:colOff>101600</xdr:colOff>
      <xdr:row>57</xdr:row>
      <xdr:rowOff>113050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104177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95255</xdr:rowOff>
    </xdr:from>
    <xdr:to>
      <xdr:col>102</xdr:col>
      <xdr:colOff>165100</xdr:colOff>
      <xdr:row>58</xdr:row>
      <xdr:rowOff>25405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16532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36962</xdr:rowOff>
    </xdr:from>
    <xdr:to>
      <xdr:col>98</xdr:col>
      <xdr:colOff>38100</xdr:colOff>
      <xdr:row>57</xdr:row>
      <xdr:rowOff>138562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129689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108991</xdr:rowOff>
    </xdr:from>
    <xdr:to>
      <xdr:col>116</xdr:col>
      <xdr:colOff>63500</xdr:colOff>
      <xdr:row>75</xdr:row>
      <xdr:rowOff>168808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67741"/>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168808</xdr:rowOff>
    </xdr:from>
    <xdr:to>
      <xdr:col>111</xdr:col>
      <xdr:colOff>177800</xdr:colOff>
      <xdr:row>76</xdr:row>
      <xdr:rowOff>40373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2755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40373</xdr:rowOff>
    </xdr:from>
    <xdr:to>
      <xdr:col>107</xdr:col>
      <xdr:colOff>50800</xdr:colOff>
      <xdr:row>76</xdr:row>
      <xdr:rowOff>104457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7057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102591</xdr:rowOff>
    </xdr:from>
    <xdr:to>
      <xdr:col>102</xdr:col>
      <xdr:colOff>114300</xdr:colOff>
      <xdr:row>76</xdr:row>
      <xdr:rowOff>104457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58191</xdr:rowOff>
    </xdr:from>
    <xdr:to>
      <xdr:col>116</xdr:col>
      <xdr:colOff>114300</xdr:colOff>
      <xdr:row>75</xdr:row>
      <xdr:rowOff>159792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36618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118008</xdr:rowOff>
    </xdr:from>
    <xdr:to>
      <xdr:col>112</xdr:col>
      <xdr:colOff>38100</xdr:colOff>
      <xdr:row>76</xdr:row>
      <xdr:rowOff>48158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39285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161023</xdr:rowOff>
    </xdr:from>
    <xdr:to>
      <xdr:col>107</xdr:col>
      <xdr:colOff>101600</xdr:colOff>
      <xdr:row>76</xdr:row>
      <xdr:rowOff>91173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82300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53657</xdr:rowOff>
    </xdr:from>
    <xdr:to>
      <xdr:col>102</xdr:col>
      <xdr:colOff>165100</xdr:colOff>
      <xdr:row>76</xdr:row>
      <xdr:rowOff>155257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146384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51791</xdr:rowOff>
    </xdr:from>
    <xdr:to>
      <xdr:col>98</xdr:col>
      <xdr:colOff>38100</xdr:colOff>
      <xdr:row>73</xdr:row>
      <xdr:rowOff>153391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169918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本市の性質別歳出の特徴は、市立高校を有して</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教育関係の職員数が多いことや、上下水道や消防業務などを直営で行っていることから、住民一人当たりの人件費が類似団体平均と比較</a:t>
          </a:r>
          <a:r>
            <a:rPr kumimoji="1" lang="ja-JP" altLang="en-US" sz="1100" b="0" i="0" baseline="0">
              <a:solidFill>
                <a:schemeClr val="dk1"/>
              </a:solidFill>
              <a:effectLst/>
              <a:latin typeface="+mn-lt"/>
              <a:ea typeface="+mn-ea"/>
              <a:cs typeface="+mn-cs"/>
            </a:rPr>
            <a:t>して９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７５２</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多くなっている。一方で、一部事務組合等への負担金が少ないため、住民一人当たりの補助費等が類似団体平均と比較して３５，４３７円少ない。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年度決算の歳出総額は、前年度と比較して約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４</a:t>
          </a:r>
          <a:r>
            <a:rPr kumimoji="1" lang="ja-JP" altLang="en-US" sz="1100" b="0" i="0" baseline="0">
              <a:solidFill>
                <a:schemeClr val="dk1"/>
              </a:solidFill>
              <a:effectLst/>
              <a:latin typeface="+mn-lt"/>
              <a:ea typeface="+mn-ea"/>
              <a:cs typeface="+mn-cs"/>
            </a:rPr>
            <a:t>億１</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広域ごみ処理施設整備に伴う旧清掃センター解体事業や名洗港港湾整備事業に係る千葉県への負担金、銚子漁港第３卸売場整備に係る銚子市漁業協同組合への補助金の増加などにより普通建設事業費が約９億６千万円増加したほか、低所得世帯への給付金事業などの実施により扶助費が約４億７千万円増加</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170561</xdr:rowOff>
    </xdr:from>
    <xdr:to>
      <xdr:col>24</xdr:col>
      <xdr:colOff>63500</xdr:colOff>
      <xdr:row>36</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311"/>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74930</xdr:rowOff>
    </xdr:from>
    <xdr:to>
      <xdr:col>19</xdr:col>
      <xdr:colOff>177800</xdr:colOff>
      <xdr:row>36</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713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109601</xdr:rowOff>
    </xdr:from>
    <xdr:to>
      <xdr:col>15</xdr:col>
      <xdr:colOff>50800</xdr:colOff>
      <xdr:row>36</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18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128651</xdr:rowOff>
    </xdr:from>
    <xdr:to>
      <xdr:col>10</xdr:col>
      <xdr:colOff>114300</xdr:colOff>
      <xdr:row>36</xdr:row>
      <xdr:rowOff>132461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08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119761</xdr:rowOff>
    </xdr:from>
    <xdr:to>
      <xdr:col>24</xdr:col>
      <xdr:colOff>114300</xdr:colOff>
      <xdr:row>36</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24130</xdr:rowOff>
    </xdr:from>
    <xdr:to>
      <xdr:col>20</xdr:col>
      <xdr:colOff>38100</xdr:colOff>
      <xdr:row>36</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116857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58801</xdr:rowOff>
    </xdr:from>
    <xdr:to>
      <xdr:col>15</xdr:col>
      <xdr:colOff>101600</xdr:colOff>
      <xdr:row>36</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81661</xdr:rowOff>
    </xdr:from>
    <xdr:to>
      <xdr:col>10</xdr:col>
      <xdr:colOff>165100</xdr:colOff>
      <xdr:row>37</xdr:row>
      <xdr:rowOff>11811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4026</xdr:rowOff>
    </xdr:from>
    <xdr:to>
      <xdr:col>24</xdr:col>
      <xdr:colOff>63500</xdr:colOff>
      <xdr:row>57</xdr:row>
      <xdr:rowOff>24257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6676"/>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16901</xdr:rowOff>
    </xdr:from>
    <xdr:to>
      <xdr:col>19</xdr:col>
      <xdr:colOff>177800</xdr:colOff>
      <xdr:row>57</xdr:row>
      <xdr:rowOff>24257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9551"/>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139567</xdr:rowOff>
    </xdr:from>
    <xdr:to>
      <xdr:col>15</xdr:col>
      <xdr:colOff>50800</xdr:colOff>
      <xdr:row>57</xdr:row>
      <xdr:rowOff>16901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97867"/>
          <a:ext cx="889000" cy="39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139567</xdr:rowOff>
    </xdr:from>
    <xdr:to>
      <xdr:col>10</xdr:col>
      <xdr:colOff>114300</xdr:colOff>
      <xdr:row>57</xdr:row>
      <xdr:rowOff>111349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97867"/>
          <a:ext cx="889000" cy="4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124676</xdr:rowOff>
    </xdr:from>
    <xdr:to>
      <xdr:col>24</xdr:col>
      <xdr:colOff>114300</xdr:colOff>
      <xdr:row>57</xdr:row>
      <xdr:rowOff>54826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144907</xdr:rowOff>
    </xdr:from>
    <xdr:to>
      <xdr:col>20</xdr:col>
      <xdr:colOff>38100</xdr:colOff>
      <xdr:row>57</xdr:row>
      <xdr:rowOff>75057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66184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137551</xdr:rowOff>
    </xdr:from>
    <xdr:to>
      <xdr:col>15</xdr:col>
      <xdr:colOff>101600</xdr:colOff>
      <xdr:row>57</xdr:row>
      <xdr:rowOff>67701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58828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88767</xdr:rowOff>
    </xdr:from>
    <xdr:to>
      <xdr:col>10</xdr:col>
      <xdr:colOff>165100</xdr:colOff>
      <xdr:row>55</xdr:row>
      <xdr:rowOff>18917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60549</xdr:rowOff>
    </xdr:from>
    <xdr:to>
      <xdr:col>6</xdr:col>
      <xdr:colOff>38100</xdr:colOff>
      <xdr:row>57</xdr:row>
      <xdr:rowOff>162149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153276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38593</xdr:rowOff>
    </xdr:from>
    <xdr:to>
      <xdr:col>24</xdr:col>
      <xdr:colOff>63500</xdr:colOff>
      <xdr:row>77</xdr:row>
      <xdr:rowOff>74440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8793"/>
          <a:ext cx="838200" cy="20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158032</xdr:rowOff>
    </xdr:from>
    <xdr:to>
      <xdr:col>19</xdr:col>
      <xdr:colOff>177800</xdr:colOff>
      <xdr:row>77</xdr:row>
      <xdr:rowOff>74440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8232"/>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158032</xdr:rowOff>
    </xdr:from>
    <xdr:to>
      <xdr:col>15</xdr:col>
      <xdr:colOff>50800</xdr:colOff>
      <xdr:row>78</xdr:row>
      <xdr:rowOff>73242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8232"/>
          <a:ext cx="8890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73242</xdr:rowOff>
    </xdr:from>
    <xdr:to>
      <xdr:col>10</xdr:col>
      <xdr:colOff>114300</xdr:colOff>
      <xdr:row>78</xdr:row>
      <xdr:rowOff>133049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159243</xdr:rowOff>
    </xdr:from>
    <xdr:to>
      <xdr:col>24</xdr:col>
      <xdr:colOff>114300</xdr:colOff>
      <xdr:row>76</xdr:row>
      <xdr:rowOff>89393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74171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23640</xdr:rowOff>
    </xdr:from>
    <xdr:to>
      <xdr:col>20</xdr:col>
      <xdr:colOff>38100</xdr:colOff>
      <xdr:row>77</xdr:row>
      <xdr:rowOff>125240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107232</xdr:rowOff>
    </xdr:from>
    <xdr:to>
      <xdr:col>15</xdr:col>
      <xdr:colOff>101600</xdr:colOff>
      <xdr:row>77</xdr:row>
      <xdr:rowOff>37382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22442</xdr:rowOff>
    </xdr:from>
    <xdr:to>
      <xdr:col>10</xdr:col>
      <xdr:colOff>165100</xdr:colOff>
      <xdr:row>78</xdr:row>
      <xdr:rowOff>124042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82249</xdr:rowOff>
    </xdr:from>
    <xdr:to>
      <xdr:col>6</xdr:col>
      <xdr:colOff>38100</xdr:colOff>
      <xdr:row>79</xdr:row>
      <xdr:rowOff>12399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36449</xdr:rowOff>
    </xdr:from>
    <xdr:to>
      <xdr:col>24</xdr:col>
      <xdr:colOff>62865</xdr:colOff>
      <xdr:row>99</xdr:row>
      <xdr:rowOff>51639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152749"/>
          <a:ext cx="1270" cy="87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51639</xdr:rowOff>
    </xdr:from>
    <xdr:to>
      <xdr:col>24</xdr:col>
      <xdr:colOff>152400</xdr:colOff>
      <xdr:row>99</xdr:row>
      <xdr:rowOff>51639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2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154576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9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36449</xdr:rowOff>
    </xdr:from>
    <xdr:to>
      <xdr:col>24</xdr:col>
      <xdr:colOff>152400</xdr:colOff>
      <xdr:row>94</xdr:row>
      <xdr:rowOff>36449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15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125261</xdr:rowOff>
    </xdr:from>
    <xdr:to>
      <xdr:col>24</xdr:col>
      <xdr:colOff>63500</xdr:colOff>
      <xdr:row>98</xdr:row>
      <xdr:rowOff>39815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5911"/>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57404</xdr:rowOff>
    </xdr:from>
    <xdr:to>
      <xdr:col>24</xdr:col>
      <xdr:colOff>114300</xdr:colOff>
      <xdr:row>97</xdr:row>
      <xdr:rowOff>159004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29769</xdr:rowOff>
    </xdr:from>
    <xdr:to>
      <xdr:col>19</xdr:col>
      <xdr:colOff>177800</xdr:colOff>
      <xdr:row>98</xdr:row>
      <xdr:rowOff>39815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31869"/>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50940</xdr:rowOff>
    </xdr:from>
    <xdr:to>
      <xdr:col>20</xdr:col>
      <xdr:colOff>38100</xdr:colOff>
      <xdr:row>97</xdr:row>
      <xdr:rowOff>152540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169067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94881</xdr:rowOff>
    </xdr:from>
    <xdr:to>
      <xdr:col>15</xdr:col>
      <xdr:colOff>50800</xdr:colOff>
      <xdr:row>98</xdr:row>
      <xdr:rowOff>29769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696831"/>
          <a:ext cx="8890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47943</xdr:rowOff>
    </xdr:from>
    <xdr:to>
      <xdr:col>15</xdr:col>
      <xdr:colOff>101600</xdr:colOff>
      <xdr:row>97</xdr:row>
      <xdr:rowOff>149543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166070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94881</xdr:rowOff>
    </xdr:from>
    <xdr:to>
      <xdr:col>10</xdr:col>
      <xdr:colOff>114300</xdr:colOff>
      <xdr:row>96</xdr:row>
      <xdr:rowOff>102972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131865</xdr:rowOff>
    </xdr:from>
    <xdr:to>
      <xdr:col>10</xdr:col>
      <xdr:colOff>165100</xdr:colOff>
      <xdr:row>98</xdr:row>
      <xdr:rowOff>62015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53142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1969</xdr:rowOff>
    </xdr:from>
    <xdr:to>
      <xdr:col>6</xdr:col>
      <xdr:colOff>38100</xdr:colOff>
      <xdr:row>98</xdr:row>
      <xdr:rowOff>103569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74461</xdr:rowOff>
    </xdr:from>
    <xdr:to>
      <xdr:col>24</xdr:col>
      <xdr:colOff>114300</xdr:colOff>
      <xdr:row>98</xdr:row>
      <xdr:rowOff>4611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52888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160465</xdr:rowOff>
    </xdr:from>
    <xdr:to>
      <xdr:col>20</xdr:col>
      <xdr:colOff>38100</xdr:colOff>
      <xdr:row>98</xdr:row>
      <xdr:rowOff>90615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81742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150419</xdr:rowOff>
    </xdr:from>
    <xdr:to>
      <xdr:col>15</xdr:col>
      <xdr:colOff>101600</xdr:colOff>
      <xdr:row>98</xdr:row>
      <xdr:rowOff>80569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44081</xdr:rowOff>
    </xdr:from>
    <xdr:to>
      <xdr:col>10</xdr:col>
      <xdr:colOff>165100</xdr:colOff>
      <xdr:row>91</xdr:row>
      <xdr:rowOff>145681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162208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52172</xdr:rowOff>
    </xdr:from>
    <xdr:to>
      <xdr:col>6</xdr:col>
      <xdr:colOff>38100</xdr:colOff>
      <xdr:row>96</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170299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121793</xdr:rowOff>
    </xdr:from>
    <xdr:to>
      <xdr:col>55</xdr:col>
      <xdr:colOff>0</xdr:colOff>
      <xdr:row>38</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689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103124</xdr:rowOff>
    </xdr:from>
    <xdr:to>
      <xdr:col>50</xdr:col>
      <xdr:colOff>114300</xdr:colOff>
      <xdr:row>38</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1822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38</xdr:row>
      <xdr:rowOff>149987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822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145796</xdr:rowOff>
    </xdr:from>
    <xdr:to>
      <xdr:col>41</xdr:col>
      <xdr:colOff>50800</xdr:colOff>
      <xdr:row>38</xdr:row>
      <xdr:rowOff>149987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089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70993</xdr:rowOff>
    </xdr:from>
    <xdr:to>
      <xdr:col>55</xdr:col>
      <xdr:colOff>50800</xdr:colOff>
      <xdr:row>39</xdr:row>
      <xdr:rowOff>1143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157370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52324</xdr:rowOff>
    </xdr:from>
    <xdr:to>
      <xdr:col>46</xdr:col>
      <xdr:colOff>38100</xdr:colOff>
      <xdr:row>38</xdr:row>
      <xdr:rowOff>153924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20464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94996</xdr:rowOff>
    </xdr:from>
    <xdr:to>
      <xdr:col>36</xdr:col>
      <xdr:colOff>165100</xdr:colOff>
      <xdr:row>39</xdr:row>
      <xdr:rowOff>25146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16273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111334</xdr:rowOff>
    </xdr:from>
    <xdr:to>
      <xdr:col>55</xdr:col>
      <xdr:colOff>0</xdr:colOff>
      <xdr:row>56</xdr:row>
      <xdr:rowOff>151682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12534"/>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111334</xdr:rowOff>
    </xdr:from>
    <xdr:to>
      <xdr:col>50</xdr:col>
      <xdr:colOff>114300</xdr:colOff>
      <xdr:row>57</xdr:row>
      <xdr:rowOff>168046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12534"/>
          <a:ext cx="889000" cy="2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168046</xdr:rowOff>
    </xdr:from>
    <xdr:to>
      <xdr:col>45</xdr:col>
      <xdr:colOff>177800</xdr:colOff>
      <xdr:row>58</xdr:row>
      <xdr:rowOff>87350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069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71558</xdr:rowOff>
    </xdr:from>
    <xdr:to>
      <xdr:col>41</xdr:col>
      <xdr:colOff>50800</xdr:colOff>
      <xdr:row>58</xdr:row>
      <xdr:rowOff>87350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5658"/>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100882</xdr:rowOff>
    </xdr:from>
    <xdr:to>
      <xdr:col>55</xdr:col>
      <xdr:colOff>50800</xdr:colOff>
      <xdr:row>57</xdr:row>
      <xdr:rowOff>31032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60534</xdr:rowOff>
    </xdr:from>
    <xdr:to>
      <xdr:col>50</xdr:col>
      <xdr:colOff>165100</xdr:colOff>
      <xdr:row>56</xdr:row>
      <xdr:rowOff>162134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153261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117246</xdr:rowOff>
    </xdr:from>
    <xdr:to>
      <xdr:col>46</xdr:col>
      <xdr:colOff>38100</xdr:colOff>
      <xdr:row>58</xdr:row>
      <xdr:rowOff>47396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38523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36550</xdr:rowOff>
    </xdr:from>
    <xdr:to>
      <xdr:col>41</xdr:col>
      <xdr:colOff>101600</xdr:colOff>
      <xdr:row>58</xdr:row>
      <xdr:rowOff>138150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129277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20758</xdr:rowOff>
    </xdr:from>
    <xdr:to>
      <xdr:col>36</xdr:col>
      <xdr:colOff>165100</xdr:colOff>
      <xdr:row>58</xdr:row>
      <xdr:rowOff>122358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113485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95776</xdr:rowOff>
    </xdr:from>
    <xdr:to>
      <xdr:col>55</xdr:col>
      <xdr:colOff>0</xdr:colOff>
      <xdr:row>78</xdr:row>
      <xdr:rowOff>15570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7426"/>
          <a:ext cx="8382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95776</xdr:rowOff>
    </xdr:from>
    <xdr:to>
      <xdr:col>50</xdr:col>
      <xdr:colOff>114300</xdr:colOff>
      <xdr:row>77</xdr:row>
      <xdr:rowOff>152371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7426"/>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99335</xdr:rowOff>
    </xdr:from>
    <xdr:to>
      <xdr:col>45</xdr:col>
      <xdr:colOff>177800</xdr:colOff>
      <xdr:row>77</xdr:row>
      <xdr:rowOff>152371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098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99335</xdr:rowOff>
    </xdr:from>
    <xdr:to>
      <xdr:col>41</xdr:col>
      <xdr:colOff>50800</xdr:colOff>
      <xdr:row>78</xdr:row>
      <xdr:rowOff>43329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0985"/>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136220</xdr:rowOff>
    </xdr:from>
    <xdr:to>
      <xdr:col>55</xdr:col>
      <xdr:colOff>50800</xdr:colOff>
      <xdr:row>78</xdr:row>
      <xdr:rowOff>66370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114647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44976</xdr:rowOff>
    </xdr:from>
    <xdr:to>
      <xdr:col>50</xdr:col>
      <xdr:colOff>165100</xdr:colOff>
      <xdr:row>77</xdr:row>
      <xdr:rowOff>146576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137703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101571</xdr:rowOff>
    </xdr:from>
    <xdr:to>
      <xdr:col>46</xdr:col>
      <xdr:colOff>38100</xdr:colOff>
      <xdr:row>78</xdr:row>
      <xdr:rowOff>31721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9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48535</xdr:rowOff>
    </xdr:from>
    <xdr:to>
      <xdr:col>41</xdr:col>
      <xdr:colOff>101600</xdr:colOff>
      <xdr:row>77</xdr:row>
      <xdr:rowOff>150135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141262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163979</xdr:rowOff>
    </xdr:from>
    <xdr:to>
      <xdr:col>36</xdr:col>
      <xdr:colOff>165100</xdr:colOff>
      <xdr:row>78</xdr:row>
      <xdr:rowOff>94129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85256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101048</xdr:rowOff>
    </xdr:from>
    <xdr:to>
      <xdr:col>55</xdr:col>
      <xdr:colOff>0</xdr:colOff>
      <xdr:row>98</xdr:row>
      <xdr:rowOff>48564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1698"/>
          <a:ext cx="838200" cy="1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48564</xdr:rowOff>
    </xdr:from>
    <xdr:to>
      <xdr:col>50</xdr:col>
      <xdr:colOff>114300</xdr:colOff>
      <xdr:row>98</xdr:row>
      <xdr:rowOff>143129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50664"/>
          <a:ext cx="8890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143129</xdr:rowOff>
    </xdr:from>
    <xdr:to>
      <xdr:col>45</xdr:col>
      <xdr:colOff>177800</xdr:colOff>
      <xdr:row>99</xdr:row>
      <xdr:rowOff>35706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45229"/>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129584</xdr:rowOff>
    </xdr:from>
    <xdr:to>
      <xdr:col>41</xdr:col>
      <xdr:colOff>50800</xdr:colOff>
      <xdr:row>99</xdr:row>
      <xdr:rowOff>35706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31684"/>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50248</xdr:rowOff>
    </xdr:from>
    <xdr:to>
      <xdr:col>55</xdr:col>
      <xdr:colOff>50800</xdr:colOff>
      <xdr:row>97</xdr:row>
      <xdr:rowOff>151848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28675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169214</xdr:rowOff>
    </xdr:from>
    <xdr:to>
      <xdr:col>50</xdr:col>
      <xdr:colOff>165100</xdr:colOff>
      <xdr:row>98</xdr:row>
      <xdr:rowOff>99364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92329</xdr:rowOff>
    </xdr:from>
    <xdr:to>
      <xdr:col>46</xdr:col>
      <xdr:colOff>38100</xdr:colOff>
      <xdr:row>99</xdr:row>
      <xdr:rowOff>22479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156356</xdr:rowOff>
    </xdr:from>
    <xdr:to>
      <xdr:col>41</xdr:col>
      <xdr:colOff>101600</xdr:colOff>
      <xdr:row>99</xdr:row>
      <xdr:rowOff>86506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77633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78784</xdr:rowOff>
    </xdr:from>
    <xdr:to>
      <xdr:col>36</xdr:col>
      <xdr:colOff>165100</xdr:colOff>
      <xdr:row>99</xdr:row>
      <xdr:rowOff>8934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151549</xdr:rowOff>
    </xdr:from>
    <xdr:to>
      <xdr:col>85</xdr:col>
      <xdr:colOff>127000</xdr:colOff>
      <xdr:row>37</xdr:row>
      <xdr:rowOff>115697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3749"/>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38392</xdr:rowOff>
    </xdr:from>
    <xdr:to>
      <xdr:col>81</xdr:col>
      <xdr:colOff>50800</xdr:colOff>
      <xdr:row>37</xdr:row>
      <xdr:rowOff>115697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10592"/>
          <a:ext cx="889000" cy="2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38392</xdr:rowOff>
    </xdr:from>
    <xdr:to>
      <xdr:col>76</xdr:col>
      <xdr:colOff>114300</xdr:colOff>
      <xdr:row>37</xdr:row>
      <xdr:rowOff>3645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10592"/>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3645</xdr:rowOff>
    </xdr:from>
    <xdr:to>
      <xdr:col>71</xdr:col>
      <xdr:colOff>177800</xdr:colOff>
      <xdr:row>37</xdr:row>
      <xdr:rowOff>151168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7295"/>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100749</xdr:rowOff>
    </xdr:from>
    <xdr:to>
      <xdr:col>85</xdr:col>
      <xdr:colOff>177800</xdr:colOff>
      <xdr:row>37</xdr:row>
      <xdr:rowOff>30899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79176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64897</xdr:rowOff>
    </xdr:from>
    <xdr:to>
      <xdr:col>81</xdr:col>
      <xdr:colOff>101600</xdr:colOff>
      <xdr:row>37</xdr:row>
      <xdr:rowOff>166497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159042</xdr:rowOff>
    </xdr:from>
    <xdr:to>
      <xdr:col>76</xdr:col>
      <xdr:colOff>165100</xdr:colOff>
      <xdr:row>36</xdr:row>
      <xdr:rowOff>89192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105719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124295</xdr:rowOff>
    </xdr:from>
    <xdr:to>
      <xdr:col>72</xdr:col>
      <xdr:colOff>38100</xdr:colOff>
      <xdr:row>37</xdr:row>
      <xdr:rowOff>54445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100368</xdr:rowOff>
    </xdr:from>
    <xdr:to>
      <xdr:col>67</xdr:col>
      <xdr:colOff>101600</xdr:colOff>
      <xdr:row>38</xdr:row>
      <xdr:rowOff>30518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15094</xdr:rowOff>
    </xdr:from>
    <xdr:to>
      <xdr:col>85</xdr:col>
      <xdr:colOff>127000</xdr:colOff>
      <xdr:row>58</xdr:row>
      <xdr:rowOff>25514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59194"/>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116687</xdr:rowOff>
    </xdr:from>
    <xdr:to>
      <xdr:col>81</xdr:col>
      <xdr:colOff>50800</xdr:colOff>
      <xdr:row>58</xdr:row>
      <xdr:rowOff>15094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89337"/>
          <a:ext cx="8890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116687</xdr:rowOff>
    </xdr:from>
    <xdr:to>
      <xdr:col>76</xdr:col>
      <xdr:colOff>114300</xdr:colOff>
      <xdr:row>57</xdr:row>
      <xdr:rowOff>144920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8933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144920</xdr:rowOff>
    </xdr:from>
    <xdr:to>
      <xdr:col>71</xdr:col>
      <xdr:colOff>177800</xdr:colOff>
      <xdr:row>58</xdr:row>
      <xdr:rowOff>106153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7570"/>
          <a:ext cx="889000" cy="1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146164</xdr:rowOff>
    </xdr:from>
    <xdr:to>
      <xdr:col>85</xdr:col>
      <xdr:colOff>177800</xdr:colOff>
      <xdr:row>58</xdr:row>
      <xdr:rowOff>76314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124591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135744</xdr:rowOff>
    </xdr:from>
    <xdr:to>
      <xdr:col>81</xdr:col>
      <xdr:colOff>101600</xdr:colOff>
      <xdr:row>58</xdr:row>
      <xdr:rowOff>65894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65887</xdr:rowOff>
    </xdr:from>
    <xdr:to>
      <xdr:col>76</xdr:col>
      <xdr:colOff>165100</xdr:colOff>
      <xdr:row>57</xdr:row>
      <xdr:rowOff>167487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158614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94120</xdr:rowOff>
    </xdr:from>
    <xdr:to>
      <xdr:col>72</xdr:col>
      <xdr:colOff>38100</xdr:colOff>
      <xdr:row>58</xdr:row>
      <xdr:rowOff>24270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55353</xdr:rowOff>
    </xdr:from>
    <xdr:to>
      <xdr:col>67</xdr:col>
      <xdr:colOff>101600</xdr:colOff>
      <xdr:row>58</xdr:row>
      <xdr:rowOff>156953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148080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39726</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427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37097</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20886</xdr:rowOff>
    </xdr:from>
    <xdr:to>
      <xdr:col>71</xdr:col>
      <xdr:colOff>177800</xdr:colOff>
      <xdr:row>79</xdr:row>
      <xdr:rowOff>37097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6543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160376</xdr:rowOff>
    </xdr:from>
    <xdr:to>
      <xdr:col>85</xdr:col>
      <xdr:colOff>177800</xdr:colOff>
      <xdr:row>79</xdr:row>
      <xdr:rowOff>90526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75303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8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141536</xdr:rowOff>
    </xdr:from>
    <xdr:to>
      <xdr:col>67</xdr:col>
      <xdr:colOff>101600</xdr:colOff>
      <xdr:row>79</xdr:row>
      <xdr:rowOff>71686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62813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13922</xdr:rowOff>
    </xdr:from>
    <xdr:to>
      <xdr:col>85</xdr:col>
      <xdr:colOff>127000</xdr:colOff>
      <xdr:row>96</xdr:row>
      <xdr:rowOff>33711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73122"/>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33711</xdr:rowOff>
    </xdr:from>
    <xdr:to>
      <xdr:col>81</xdr:col>
      <xdr:colOff>50800</xdr:colOff>
      <xdr:row>96</xdr:row>
      <xdr:rowOff>90534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92911"/>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90534</xdr:rowOff>
    </xdr:from>
    <xdr:to>
      <xdr:col>76</xdr:col>
      <xdr:colOff>114300</xdr:colOff>
      <xdr:row>96</xdr:row>
      <xdr:rowOff>98470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49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98470</xdr:rowOff>
    </xdr:from>
    <xdr:to>
      <xdr:col>71</xdr:col>
      <xdr:colOff>177800</xdr:colOff>
      <xdr:row>96</xdr:row>
      <xdr:rowOff>121901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7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134572</xdr:rowOff>
    </xdr:from>
    <xdr:to>
      <xdr:col>85</xdr:col>
      <xdr:colOff>177800</xdr:colOff>
      <xdr:row>96</xdr:row>
      <xdr:rowOff>64722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112999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154361</xdr:rowOff>
    </xdr:from>
    <xdr:to>
      <xdr:col>81</xdr:col>
      <xdr:colOff>101600</xdr:colOff>
      <xdr:row>96</xdr:row>
      <xdr:rowOff>84511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75638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39734</xdr:rowOff>
    </xdr:from>
    <xdr:to>
      <xdr:col>76</xdr:col>
      <xdr:colOff>165100</xdr:colOff>
      <xdr:row>96</xdr:row>
      <xdr:rowOff>141334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132461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47670</xdr:rowOff>
    </xdr:from>
    <xdr:to>
      <xdr:col>72</xdr:col>
      <xdr:colOff>38100</xdr:colOff>
      <xdr:row>96</xdr:row>
      <xdr:rowOff>149270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71101</xdr:rowOff>
    </xdr:from>
    <xdr:to>
      <xdr:col>67</xdr:col>
      <xdr:colOff>101600</xdr:colOff>
      <xdr:row>97</xdr:row>
      <xdr:rowOff>1251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163828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本市の目的別歳出の特徴は、財政状況が非常に厳しいことから、すべての目的別決算額で類似団体平均を下回っている。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年度決算において</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が大きかった目的別歳出</a:t>
          </a:r>
          <a:r>
            <a:rPr kumimoji="1" lang="ja-JP" altLang="en-US" sz="1100" b="0" i="0" baseline="0">
              <a:solidFill>
                <a:schemeClr val="dk1"/>
              </a:solidFill>
              <a:effectLst/>
              <a:latin typeface="+mn-lt"/>
              <a:ea typeface="+mn-ea"/>
              <a:cs typeface="+mn-cs"/>
            </a:rPr>
            <a:t>は、民生費</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民生費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低所得世帯への給付金事業の実施やふるさと納税を財源とした子ども未来基金への積立金、生活保護扶助経費の増加などにより約８億４千万円</a:t>
          </a:r>
          <a:r>
            <a:rPr kumimoji="1" lang="ja-JP" altLang="ja-JP" sz="1100" b="0" i="0" baseline="0">
              <a:solidFill>
                <a:schemeClr val="dk1"/>
              </a:solidFill>
              <a:effectLst/>
              <a:latin typeface="+mn-lt"/>
              <a:ea typeface="+mn-ea"/>
              <a:cs typeface="+mn-cs"/>
            </a:rPr>
            <a:t>増加した。また、</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名洗港港湾整備事業に係る千葉県への負担金や道路・河川の整備費、下水道事業会計の収支不足を補填するための出資金の増加などにより約３億円増加した。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令和２年度以降は、新型コロナウイルス感染症の影響により国費の支出が大きかったことや行財政改革を着実に進めていることから、実質収支額は継続的に黒字を確保している。また、令和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年度は最終的に財政調整基金の取崩しを行わず、前年度決算剰余金を</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億</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千万円積</a:t>
          </a:r>
          <a:r>
            <a:rPr kumimoji="1" lang="ja-JP" altLang="en-US" sz="1000" b="0" i="0" baseline="0">
              <a:solidFill>
                <a:schemeClr val="dk1"/>
              </a:solidFill>
              <a:effectLst/>
              <a:latin typeface="+mn-lt"/>
              <a:ea typeface="+mn-ea"/>
              <a:cs typeface="+mn-cs"/>
            </a:rPr>
            <a:t>み</a:t>
          </a:r>
          <a:r>
            <a:rPr kumimoji="1" lang="ja-JP" altLang="ja-JP" sz="1000" b="0" i="0" baseline="0">
              <a:solidFill>
                <a:schemeClr val="dk1"/>
              </a:solidFill>
              <a:effectLst/>
              <a:latin typeface="+mn-lt"/>
              <a:ea typeface="+mn-ea"/>
              <a:cs typeface="+mn-cs"/>
            </a:rPr>
            <a:t>立てたため、標準財政規模比１</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６１</a:t>
          </a:r>
          <a:r>
            <a:rPr kumimoji="1" lang="ja-JP" altLang="ja-JP" sz="1000" b="0" i="0" baseline="0">
              <a:solidFill>
                <a:schemeClr val="dk1"/>
              </a:solidFill>
              <a:effectLst/>
              <a:latin typeface="+mn-lt"/>
              <a:ea typeface="+mn-ea"/>
              <a:cs typeface="+mn-cs"/>
            </a:rPr>
            <a:t>％に増加した。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しかしながら</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実質単年度収支は、前年度決算剰余金積立額５億１千万円（令和５年度の歳入予算へ編入しない剰余金積立額）を加味してもマイナスとなっている。</a:t>
          </a:r>
          <a:r>
            <a:rPr kumimoji="1" lang="ja-JP" altLang="ja-JP" sz="1000" b="0" i="0" baseline="0">
              <a:solidFill>
                <a:schemeClr val="dk1"/>
              </a:solidFill>
              <a:effectLst/>
              <a:latin typeface="+mn-lt"/>
              <a:ea typeface="+mn-ea"/>
              <a:cs typeface="+mn-cs"/>
            </a:rPr>
            <a:t>今後は人口減少の影響による市税や地方交付税などの歳入の減少が見込まれており、引き続き行財政改革を推進し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経費の削減に努める。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連結実質赤字比率を構成する各会計のうち、国民健康保険事業特別会計は、平成</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２７年度から赤字となっていたが、令和３年度決算において赤字を解消し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年度もすべての会計で黒字を確保することができた。</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　しかしながら、病院事業会計及び下水道事業会計については、収支不足額を一般会計から多額の繰入金を支出することで収支均衡を図っている。病院事業会計は</a:t>
          </a:r>
          <a:r>
            <a:rPr lang="ja-JP" altLang="en-US" sz="1100" b="0" i="0" baseline="0">
              <a:solidFill>
                <a:schemeClr val="dk1"/>
              </a:solidFill>
              <a:effectLst/>
              <a:latin typeface="+mn-lt"/>
              <a:ea typeface="+mn-ea"/>
              <a:cs typeface="+mn-cs"/>
            </a:rPr>
            <a:t>、令和５年度に</a:t>
          </a:r>
          <a:r>
            <a:rPr lang="ja-JP" altLang="ja-JP" sz="1100" b="0" i="0" baseline="0">
              <a:solidFill>
                <a:schemeClr val="dk1"/>
              </a:solidFill>
              <a:effectLst/>
              <a:latin typeface="+mn-lt"/>
              <a:ea typeface="+mn-ea"/>
              <a:cs typeface="+mn-cs"/>
            </a:rPr>
            <a:t>「公立病院経営強化プラン」</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策定</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、同プランに基づき、市内医療機関・拠点病院である国保旭中央病院との機能分化・連携強化に取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組むとともに、医師確保や収支改善等の経営安定化に取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組み、安定・充実した地域医療の提供に努める。</a:t>
          </a:r>
          <a:r>
            <a:rPr lang="ja-JP" altLang="en-US" sz="1100" b="0" i="0" baseline="0">
              <a:solidFill>
                <a:schemeClr val="dk1"/>
              </a:solidFill>
              <a:effectLst/>
              <a:latin typeface="+mn-lt"/>
              <a:ea typeface="+mn-ea"/>
              <a:cs typeface="+mn-cs"/>
            </a:rPr>
            <a:t>下水道事業会計は、施設の老朽化が進み施設整備に係る費用の増加が見込まれる中で、ストックマネジメント計画に基づき、計画的かつ効率的に施設の更新を行い、経営の安定化に努める。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実質公債費比率の分子の合計額は、前年度決算から約１億８千万円増加の１９億７千２百万円となった。分子が増加した主な要因は、公営企業債の元利償還金に対する繰入金が増加したことによるもので、水道事業会計に対する高料金対策に係る補助金で約５千万円、病院事業会計の収支不足を補填するための交付金で約１億５千万円増加した。また、元利償還金も横ばいであるものの高い水準となっており、地方債を財源とする大規模事業については、慎重に事業を選択し、適正な財政運営に努める。</a:t>
          </a: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将来負担比率の分子の合計額は前年度決算から約２億４千万円減少の８５億５千８百万円となった。分子が減少した主な要因は、一般会計等に係る地方債の現在高や退職手当負担見込額の減少、財政調整基金などの充当可能基金の増加によるものである。</a:t>
          </a:r>
          <a:endParaRPr lang="en-US" altLang="ja-JP" sz="1100">
            <a:effectLst/>
          </a:endParaRPr>
        </a:p>
        <a:p>
          <a:pPr eaLnBrk="1" fontAlgn="auto" latinLnBrk="0" hangingPunct="1"/>
          <a:r>
            <a:rPr lang="ja-JP" altLang="en-US" sz="1100">
              <a:effectLst/>
            </a:rPr>
            <a:t>　引き続き、地方債を財源とする大規模事業については、慎重に事業を選択するとともに、公営事業会計の経営改善に取り組み、将来負担の適正化に努める。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、前年度末から約</a:t>
          </a:r>
          <a:r>
            <a:rPr kumimoji="1" lang="ja-JP" altLang="ja-JP" sz="1100" b="0" i="0" baseline="0">
              <a:solidFill>
                <a:schemeClr val="dk1"/>
              </a:solidFill>
              <a:effectLst/>
              <a:latin typeface="+mn-lt"/>
              <a:ea typeface="+mn-ea"/>
              <a:cs typeface="+mn-cs"/>
            </a:rPr>
            <a:t>８億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千万円増加</a:t>
          </a:r>
          <a:r>
            <a:rPr kumimoji="1" lang="ja-JP" altLang="en-US" sz="1100" b="0" i="0" baseline="0">
              <a:solidFill>
                <a:schemeClr val="dk1"/>
              </a:solidFill>
              <a:effectLst/>
              <a:latin typeface="+mn-lt"/>
              <a:ea typeface="+mn-ea"/>
              <a:cs typeface="+mn-cs"/>
            </a:rPr>
            <a:t>の４２億７百万円となった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基金残高が増加した要因として、「財政調整基金」は取り崩しを行うことなく、前年度決算剰余金を５億１千万円積み立てることができたため、約５億１千万円増加した。「減債基金」は、普通交付税の再算定による臨時財政対策債償還基金費分を積み立てたことにより約７千４百万円増加した。また、ふるさと納税の寄付額が増加し、寄附金を積み立てた「がんばれ銚子ふるさと応援基金」が約５千万円、「銚子電気鉄道応援基金」が約３千７百万円、「銚子市子ども未来基金」が約１億３千８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年度当初予算では、財政調整基金から約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億９千万円の繰入れを見込み収支を整えており、一定規模の基金残高を確保するため、引き続き施設の統廃合や事務事業の見直しなどの行財政改革を推進し、経常経費の削減に努める。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・銚子市豊里住宅団地公共施設整備等基金：豊里住宅団地の造成に係る公共施設の整備及び維持管理</a:t>
          </a:r>
          <a:endParaRPr lang="ja-JP" altLang="ja-JP" sz="1400">
            <a:effectLst/>
          </a:endParaRPr>
        </a:p>
        <a:p>
          <a:r>
            <a:rPr kumimoji="1" lang="ja-JP" altLang="ja-JP" sz="1100">
              <a:solidFill>
                <a:schemeClr val="dk1"/>
              </a:solidFill>
              <a:effectLst/>
              <a:latin typeface="+mn-lt"/>
              <a:ea typeface="+mn-ea"/>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銚子市公共施設等総合管理基金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公共施設等の整備等（更新、集約化、複合化、長寿命化及び転用を目的とした整備、改修及び修繕）又は除却</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・ふるさと納税の寄付額増加に伴い、次の基金残高が増加した。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がんばれ銚子ふるさと応援基金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５千万円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銚子電気鉄道応援基金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３千７百万円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銚子市子ども未来基金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１億３千８百万円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市民等からの寄附の目的に合わせ各基金に積立てるとともに、各基金の目的に沿った事業への繰入れを行っていく。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の傾向として、市税や普通交付税の減少に加え、介護保険事業等の特別会計に対する繰出金の増加や病院事業に対する多額の補助金等の支出のほか、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２年度以降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新型コロナウイルス感染症の影響もあり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決算剰余金による財政調整基金の積み増しができているため、令和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年度末残高は約</a:t>
          </a:r>
          <a:r>
            <a:rPr kumimoji="1" lang="ja-JP" altLang="en-US" sz="1100" b="0" i="0" baseline="0">
              <a:solidFill>
                <a:schemeClr val="dk1"/>
              </a:solidFill>
              <a:effectLst/>
              <a:latin typeface="+mn-lt"/>
              <a:ea typeface="+mn-ea"/>
              <a:cs typeface="+mn-cs"/>
            </a:rPr>
            <a:t>２３</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、施設の統廃合や事務事業の見直しなどの行財政改革を推進し、経常経費の削減に努め財政の安定運営のため、一定規模の残高を確保する。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年度に普通交付税の臨時財政対策債償還基金費分</a:t>
          </a:r>
          <a:r>
            <a:rPr kumimoji="1" lang="ja-JP" altLang="en-US" sz="1100" b="0" i="0" baseline="0">
              <a:solidFill>
                <a:schemeClr val="dk1"/>
              </a:solidFill>
              <a:effectLst/>
              <a:latin typeface="+mn-lt"/>
              <a:ea typeface="+mn-ea"/>
              <a:cs typeface="+mn-cs"/>
            </a:rPr>
            <a:t>を約７</a:t>
          </a:r>
          <a:r>
            <a:rPr kumimoji="1" lang="ja-JP" altLang="ja-JP" sz="1100" b="0" i="0" baseline="0">
              <a:solidFill>
                <a:schemeClr val="dk1"/>
              </a:solidFill>
              <a:effectLst/>
              <a:latin typeface="+mn-lt"/>
              <a:ea typeface="+mn-ea"/>
              <a:cs typeface="+mn-cs"/>
            </a:rPr>
            <a:t>千</a:t>
          </a:r>
          <a:r>
            <a:rPr kumimoji="1" lang="ja-JP" altLang="en-US" sz="1100" b="0" i="0" baseline="0">
              <a:solidFill>
                <a:schemeClr val="dk1"/>
              </a:solidFill>
              <a:effectLst/>
              <a:latin typeface="+mn-lt"/>
              <a:ea typeface="+mn-ea"/>
              <a:cs typeface="+mn-cs"/>
            </a:rPr>
            <a:t>４百</a:t>
          </a:r>
          <a:r>
            <a:rPr kumimoji="1" lang="ja-JP" altLang="ja-JP" sz="1100" b="0" i="0" baseline="0">
              <a:solidFill>
                <a:schemeClr val="dk1"/>
              </a:solidFill>
              <a:effectLst/>
              <a:latin typeface="+mn-lt"/>
              <a:ea typeface="+mn-ea"/>
              <a:cs typeface="+mn-cs"/>
            </a:rPr>
            <a:t>万円積立てたことにより増加</a:t>
          </a:r>
          <a:r>
            <a:rPr kumimoji="1" lang="ja-JP" altLang="en-US" sz="1100" b="0" i="0" baseline="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財政の安定運営のため財政調整金の残高を確保した上で、減債基金に積立てられるよう適正な財政運営に努める。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27192700</v>
      </c>
      <c r="BO4" s="358"/>
      <c r="BP4" s="358"/>
      <c r="BQ4" s="358"/>
      <c r="BR4" s="358"/>
      <c r="BS4" s="358"/>
      <c r="BT4" s="358"/>
      <c r="BU4" s="359"/>
      <c r="BV4" s="357">
        <v>26482459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2.4</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26746160</v>
      </c>
      <c r="BO5" s="395"/>
      <c r="BP5" s="395"/>
      <c r="BQ5" s="395"/>
      <c r="BR5" s="395"/>
      <c r="BS5" s="395"/>
      <c r="BT5" s="395"/>
      <c r="BU5" s="396"/>
      <c r="BV5" s="394">
        <v>25361353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92.1</v>
      </c>
      <c r="CU5" s="392"/>
      <c r="CV5" s="392"/>
      <c r="CW5" s="392"/>
      <c r="CX5" s="392"/>
      <c r="CY5" s="392"/>
      <c r="CZ5" s="392"/>
      <c r="DA5" s="393"/>
      <c r="DB5" s="391">
        <v>91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446540</v>
      </c>
      <c r="BO6" s="395"/>
      <c r="BP6" s="395"/>
      <c r="BQ6" s="395"/>
      <c r="BR6" s="395"/>
      <c r="BS6" s="395"/>
      <c r="BT6" s="395"/>
      <c r="BU6" s="396"/>
      <c r="BV6" s="394">
        <v>1121106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92.9</v>
      </c>
      <c r="CU6" s="432"/>
      <c r="CV6" s="432"/>
      <c r="CW6" s="432"/>
      <c r="CX6" s="432"/>
      <c r="CY6" s="432"/>
      <c r="CZ6" s="432"/>
      <c r="DA6" s="433"/>
      <c r="DB6" s="431">
        <v>92.8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93108</v>
      </c>
      <c r="BO7" s="395"/>
      <c r="BP7" s="395"/>
      <c r="BQ7" s="395"/>
      <c r="BR7" s="395"/>
      <c r="BS7" s="395"/>
      <c r="BT7" s="395"/>
      <c r="BU7" s="396"/>
      <c r="BV7" s="394">
        <v>103298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14934447</v>
      </c>
      <c r="CU7" s="395"/>
      <c r="CV7" s="395"/>
      <c r="CW7" s="395"/>
      <c r="CX7" s="395"/>
      <c r="CY7" s="395"/>
      <c r="CZ7" s="395"/>
      <c r="DA7" s="396"/>
      <c r="DB7" s="394">
        <v>14844953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353432</v>
      </c>
      <c r="BO8" s="395"/>
      <c r="BP8" s="395"/>
      <c r="BQ8" s="395"/>
      <c r="BR8" s="395"/>
      <c r="BS8" s="395"/>
      <c r="BT8" s="395"/>
      <c r="BU8" s="396"/>
      <c r="BV8" s="394">
        <v>1017808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0.57999999999999996</v>
      </c>
      <c r="CU8" s="435"/>
      <c r="CV8" s="435"/>
      <c r="CW8" s="435"/>
      <c r="CX8" s="435"/>
      <c r="CY8" s="435"/>
      <c r="CZ8" s="435"/>
      <c r="DA8" s="436"/>
      <c r="DB8" s="434">
        <v>0.59</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58431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-664376</v>
      </c>
      <c r="BO9" s="395"/>
      <c r="BP9" s="395"/>
      <c r="BQ9" s="395"/>
      <c r="BR9" s="395"/>
      <c r="BS9" s="395"/>
      <c r="BT9" s="395"/>
      <c r="BU9" s="396"/>
      <c r="BV9" s="394">
        <v>-203531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17.100000000000001</v>
      </c>
      <c r="CU9" s="392"/>
      <c r="CV9" s="392"/>
      <c r="CW9" s="392"/>
      <c r="CX9" s="392"/>
      <c r="CY9" s="392"/>
      <c r="CZ9" s="392"/>
      <c r="DA9" s="393"/>
      <c r="DB9" s="391">
        <v>17.3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64415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82</v>
      </c>
      <c r="BO10" s="395"/>
      <c r="BP10" s="395"/>
      <c r="BQ10" s="395"/>
      <c r="BR10" s="395"/>
      <c r="BS10" s="395"/>
      <c r="BT10" s="395"/>
      <c r="BU10" s="396"/>
      <c r="BV10" s="394">
        <v>18</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55016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52452</v>
      </c>
      <c r="S13" s="479"/>
      <c r="T13" s="479"/>
      <c r="U13" s="479"/>
      <c r="V13" s="480"/>
      <c r="W13" s="410" t="s">
        <v>130</v>
      </c>
      <c r="X13" s="411"/>
      <c r="Y13" s="411"/>
      <c r="Z13" s="411"/>
      <c r="AA13" s="411"/>
      <c r="AB13" s="401"/>
      <c r="AC13" s="445">
        <v>2949</v>
      </c>
      <c r="AD13" s="446"/>
      <c r="AE13" s="446"/>
      <c r="AF13" s="446"/>
      <c r="AG13" s="488"/>
      <c r="AH13" s="445">
        <v>3307</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-664294</v>
      </c>
      <c r="BO13" s="395"/>
      <c r="BP13" s="395"/>
      <c r="BQ13" s="395"/>
      <c r="BR13" s="395"/>
      <c r="BS13" s="395"/>
      <c r="BT13" s="395"/>
      <c r="BU13" s="396"/>
      <c r="BV13" s="394">
        <v>-203513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13.4</v>
      </c>
      <c r="CU13" s="392"/>
      <c r="CV13" s="392"/>
      <c r="CW13" s="392"/>
      <c r="CX13" s="392"/>
      <c r="CY13" s="392"/>
      <c r="CZ13" s="392"/>
      <c r="DA13" s="393"/>
      <c r="DB13" s="391">
        <v>12.2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56373</v>
      </c>
      <c r="S14" s="479"/>
      <c r="T14" s="479"/>
      <c r="U14" s="479"/>
      <c r="V14" s="480"/>
      <c r="W14" s="384"/>
      <c r="X14" s="385"/>
      <c r="Y14" s="385"/>
      <c r="Z14" s="385"/>
      <c r="AA14" s="385"/>
      <c r="AB14" s="374"/>
      <c r="AC14" s="481">
        <v>10.8</v>
      </c>
      <c r="AD14" s="482"/>
      <c r="AE14" s="482"/>
      <c r="AF14" s="482"/>
      <c r="AG14" s="483"/>
      <c r="AH14" s="481">
        <v>10.9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65.099999999999994</v>
      </c>
      <c r="CU14" s="493"/>
      <c r="CV14" s="493"/>
      <c r="CW14" s="493"/>
      <c r="CX14" s="493"/>
      <c r="CY14" s="493"/>
      <c r="CZ14" s="493"/>
      <c r="DA14" s="494"/>
      <c r="DB14" s="492">
        <v>67.8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53875</v>
      </c>
      <c r="S15" s="479"/>
      <c r="T15" s="479"/>
      <c r="U15" s="479"/>
      <c r="V15" s="480"/>
      <c r="W15" s="410" t="s">
        <v>137</v>
      </c>
      <c r="X15" s="411"/>
      <c r="Y15" s="411"/>
      <c r="Z15" s="411"/>
      <c r="AA15" s="411"/>
      <c r="AB15" s="401"/>
      <c r="AC15" s="445">
        <v>7930</v>
      </c>
      <c r="AD15" s="446"/>
      <c r="AE15" s="446"/>
      <c r="AF15" s="446"/>
      <c r="AG15" s="488"/>
      <c r="AH15" s="445">
        <v>8844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7459632</v>
      </c>
      <c r="BO15" s="358"/>
      <c r="BP15" s="358"/>
      <c r="BQ15" s="358"/>
      <c r="BR15" s="358"/>
      <c r="BS15" s="358"/>
      <c r="BT15" s="358"/>
      <c r="BU15" s="359"/>
      <c r="BV15" s="357">
        <v>7320745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29.2</v>
      </c>
      <c r="AD16" s="482"/>
      <c r="AE16" s="482"/>
      <c r="AF16" s="482"/>
      <c r="AG16" s="483"/>
      <c r="AH16" s="481">
        <v>29.3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12784545</v>
      </c>
      <c r="BO16" s="395"/>
      <c r="BP16" s="395"/>
      <c r="BQ16" s="395"/>
      <c r="BR16" s="395"/>
      <c r="BS16" s="395"/>
      <c r="BT16" s="395"/>
      <c r="BU16" s="396"/>
      <c r="BV16" s="394">
        <v>12587956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16306</v>
      </c>
      <c r="AD17" s="446"/>
      <c r="AE17" s="446"/>
      <c r="AF17" s="446"/>
      <c r="AG17" s="488"/>
      <c r="AH17" s="445">
        <v>18072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9438024</v>
      </c>
      <c r="BO17" s="395"/>
      <c r="BP17" s="395"/>
      <c r="BQ17" s="395"/>
      <c r="BR17" s="395"/>
      <c r="BS17" s="395"/>
      <c r="BT17" s="395"/>
      <c r="BU17" s="396"/>
      <c r="BV17" s="394">
        <v>9287803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84.12</v>
      </c>
      <c r="M18" s="518"/>
      <c r="N18" s="518"/>
      <c r="O18" s="518"/>
      <c r="P18" s="518"/>
      <c r="Q18" s="518"/>
      <c r="R18" s="519"/>
      <c r="S18" s="519"/>
      <c r="T18" s="519"/>
      <c r="U18" s="519"/>
      <c r="V18" s="520"/>
      <c r="W18" s="412"/>
      <c r="X18" s="413"/>
      <c r="Y18" s="413"/>
      <c r="Z18" s="413"/>
      <c r="AA18" s="413"/>
      <c r="AB18" s="404"/>
      <c r="AC18" s="521">
        <v>60</v>
      </c>
      <c r="AD18" s="522"/>
      <c r="AE18" s="522"/>
      <c r="AF18" s="522"/>
      <c r="AG18" s="523"/>
      <c r="AH18" s="521">
        <v>59.8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13908195</v>
      </c>
      <c r="BO18" s="395"/>
      <c r="BP18" s="395"/>
      <c r="BQ18" s="395"/>
      <c r="BR18" s="395"/>
      <c r="BS18" s="395"/>
      <c r="BT18" s="395"/>
      <c r="BU18" s="396"/>
      <c r="BV18" s="394">
        <v>13856073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695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18086729</v>
      </c>
      <c r="BO19" s="395"/>
      <c r="BP19" s="395"/>
      <c r="BQ19" s="395"/>
      <c r="BR19" s="395"/>
      <c r="BS19" s="395"/>
      <c r="BT19" s="395"/>
      <c r="BU19" s="396"/>
      <c r="BV19" s="394">
        <v>17822294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25544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23722773</v>
      </c>
      <c r="BO22" s="358"/>
      <c r="BP22" s="358"/>
      <c r="BQ22" s="358"/>
      <c r="BR22" s="358"/>
      <c r="BS22" s="358"/>
      <c r="BT22" s="358"/>
      <c r="BU22" s="359"/>
      <c r="BV22" s="357">
        <v>24946640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17727528</v>
      </c>
      <c r="BO23" s="395"/>
      <c r="BP23" s="395"/>
      <c r="BQ23" s="395"/>
      <c r="BR23" s="395"/>
      <c r="BS23" s="395"/>
      <c r="BT23" s="395"/>
      <c r="BU23" s="396"/>
      <c r="BV23" s="394">
        <v>19218668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8000</v>
      </c>
      <c r="R24" s="446"/>
      <c r="S24" s="446"/>
      <c r="T24" s="446"/>
      <c r="U24" s="446"/>
      <c r="V24" s="488"/>
      <c r="W24" s="540"/>
      <c r="X24" s="541"/>
      <c r="Y24" s="542"/>
      <c r="Z24" s="444" t="s">
        <v>162</v>
      </c>
      <c r="AA24" s="424"/>
      <c r="AB24" s="424"/>
      <c r="AC24" s="424"/>
      <c r="AD24" s="424"/>
      <c r="AE24" s="424"/>
      <c r="AF24" s="424"/>
      <c r="AG24" s="425"/>
      <c r="AH24" s="445">
        <v>472</v>
      </c>
      <c r="AI24" s="446"/>
      <c r="AJ24" s="446"/>
      <c r="AK24" s="446"/>
      <c r="AL24" s="488"/>
      <c r="AM24" s="445">
        <v>1485384</v>
      </c>
      <c r="AN24" s="446"/>
      <c r="AO24" s="446"/>
      <c r="AP24" s="446"/>
      <c r="AQ24" s="446"/>
      <c r="AR24" s="488"/>
      <c r="AS24" s="445">
        <v>3147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13659139</v>
      </c>
      <c r="BO24" s="395"/>
      <c r="BP24" s="395"/>
      <c r="BQ24" s="395"/>
      <c r="BR24" s="395"/>
      <c r="BS24" s="395"/>
      <c r="BT24" s="395"/>
      <c r="BU24" s="396"/>
      <c r="BV24" s="394">
        <v>13971217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6640</v>
      </c>
      <c r="R25" s="446"/>
      <c r="S25" s="446"/>
      <c r="T25" s="446"/>
      <c r="U25" s="446"/>
      <c r="V25" s="488"/>
      <c r="W25" s="540"/>
      <c r="X25" s="541"/>
      <c r="Y25" s="542"/>
      <c r="Z25" s="444" t="s">
        <v>165</v>
      </c>
      <c r="AA25" s="424"/>
      <c r="AB25" s="424"/>
      <c r="AC25" s="424"/>
      <c r="AD25" s="424"/>
      <c r="AE25" s="424"/>
      <c r="AF25" s="424"/>
      <c r="AG25" s="425"/>
      <c r="AH25" s="445">
        <v>108</v>
      </c>
      <c r="AI25" s="446"/>
      <c r="AJ25" s="446"/>
      <c r="AK25" s="446"/>
      <c r="AL25" s="488"/>
      <c r="AM25" s="445">
        <v>338256</v>
      </c>
      <c r="AN25" s="446"/>
      <c r="AO25" s="446"/>
      <c r="AP25" s="446"/>
      <c r="AQ25" s="446"/>
      <c r="AR25" s="488"/>
      <c r="AS25" s="445">
        <v>3132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3407412</v>
      </c>
      <c r="BO25" s="358"/>
      <c r="BP25" s="358"/>
      <c r="BQ25" s="358"/>
      <c r="BR25" s="358"/>
      <c r="BS25" s="358"/>
      <c r="BT25" s="358"/>
      <c r="BU25" s="359"/>
      <c r="BV25" s="357">
        <v>2350142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6130</v>
      </c>
      <c r="R26" s="446"/>
      <c r="S26" s="446"/>
      <c r="T26" s="446"/>
      <c r="U26" s="446"/>
      <c r="V26" s="488"/>
      <c r="W26" s="540"/>
      <c r="X26" s="541"/>
      <c r="Y26" s="542"/>
      <c r="Z26" s="444" t="s">
        <v>168</v>
      </c>
      <c r="AA26" s="546"/>
      <c r="AB26" s="546"/>
      <c r="AC26" s="546"/>
      <c r="AD26" s="546"/>
      <c r="AE26" s="546"/>
      <c r="AF26" s="546"/>
      <c r="AG26" s="547"/>
      <c r="AH26" s="445">
        <v>38</v>
      </c>
      <c r="AI26" s="446"/>
      <c r="AJ26" s="446"/>
      <c r="AK26" s="446"/>
      <c r="AL26" s="488"/>
      <c r="AM26" s="445">
        <v>111910</v>
      </c>
      <c r="AN26" s="446"/>
      <c r="AO26" s="446"/>
      <c r="AP26" s="446"/>
      <c r="AQ26" s="446"/>
      <c r="AR26" s="488"/>
      <c r="AS26" s="445">
        <v>2945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4400</v>
      </c>
      <c r="R27" s="446"/>
      <c r="S27" s="446"/>
      <c r="T27" s="446"/>
      <c r="U27" s="446"/>
      <c r="V27" s="488"/>
      <c r="W27" s="540"/>
      <c r="X27" s="541"/>
      <c r="Y27" s="542"/>
      <c r="Z27" s="444" t="s">
        <v>171</v>
      </c>
      <c r="AA27" s="424"/>
      <c r="AB27" s="424"/>
      <c r="AC27" s="424"/>
      <c r="AD27" s="424"/>
      <c r="AE27" s="424"/>
      <c r="AF27" s="424"/>
      <c r="AG27" s="425"/>
      <c r="AH27" s="445">
        <v>73</v>
      </c>
      <c r="AI27" s="446"/>
      <c r="AJ27" s="446"/>
      <c r="AK27" s="446"/>
      <c r="AL27" s="488"/>
      <c r="AM27" s="445">
        <v>255134</v>
      </c>
      <c r="AN27" s="446"/>
      <c r="AO27" s="446"/>
      <c r="AP27" s="446"/>
      <c r="AQ27" s="446"/>
      <c r="AR27" s="488"/>
      <c r="AS27" s="445">
        <v>3495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547154</v>
      </c>
      <c r="BO27" s="514"/>
      <c r="BP27" s="514"/>
      <c r="BQ27" s="514"/>
      <c r="BR27" s="514"/>
      <c r="BS27" s="514"/>
      <c r="BT27" s="514"/>
      <c r="BU27" s="515"/>
      <c r="BV27" s="513">
        <v>547154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4000</v>
      </c>
      <c r="R28" s="446"/>
      <c r="S28" s="446"/>
      <c r="T28" s="446"/>
      <c r="U28" s="446"/>
      <c r="V28" s="488"/>
      <c r="W28" s="540"/>
      <c r="X28" s="541"/>
      <c r="Y28" s="542"/>
      <c r="Z28" s="444" t="s">
        <v>174</v>
      </c>
      <c r="AA28" s="424"/>
      <c r="AB28" s="424"/>
      <c r="AC28" s="424"/>
      <c r="AD28" s="424"/>
      <c r="AE28" s="424"/>
      <c r="AF28" s="424"/>
      <c r="AG28" s="425"/>
      <c r="AH28" s="445">
        <v>5</v>
      </c>
      <c r="AI28" s="446"/>
      <c r="AJ28" s="446"/>
      <c r="AK28" s="446"/>
      <c r="AL28" s="488"/>
      <c r="AM28" s="445">
        <v>13000</v>
      </c>
      <c r="AN28" s="446"/>
      <c r="AO28" s="446"/>
      <c r="AP28" s="446"/>
      <c r="AQ28" s="446"/>
      <c r="AR28" s="488"/>
      <c r="AS28" s="445">
        <v>2600</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2331706</v>
      </c>
      <c r="BO28" s="358"/>
      <c r="BP28" s="358"/>
      <c r="BQ28" s="358"/>
      <c r="BR28" s="358"/>
      <c r="BS28" s="358"/>
      <c r="BT28" s="358"/>
      <c r="BU28" s="359"/>
      <c r="BV28" s="357">
        <v>1821624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3650</v>
      </c>
      <c r="R29" s="446"/>
      <c r="S29" s="446"/>
      <c r="T29" s="446"/>
      <c r="U29" s="446"/>
      <c r="V29" s="488"/>
      <c r="W29" s="543"/>
      <c r="X29" s="544"/>
      <c r="Y29" s="545"/>
      <c r="Z29" s="444" t="s">
        <v>177</v>
      </c>
      <c r="AA29" s="424"/>
      <c r="AB29" s="424"/>
      <c r="AC29" s="424"/>
      <c r="AD29" s="424"/>
      <c r="AE29" s="424"/>
      <c r="AF29" s="424"/>
      <c r="AG29" s="425"/>
      <c r="AH29" s="445">
        <v>550</v>
      </c>
      <c r="AI29" s="446"/>
      <c r="AJ29" s="446"/>
      <c r="AK29" s="446"/>
      <c r="AL29" s="488"/>
      <c r="AM29" s="445">
        <v>1753518</v>
      </c>
      <c r="AN29" s="446"/>
      <c r="AO29" s="446"/>
      <c r="AP29" s="446"/>
      <c r="AQ29" s="446"/>
      <c r="AR29" s="488"/>
      <c r="AS29" s="445">
        <v>3188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347140</v>
      </c>
      <c r="BO29" s="395"/>
      <c r="BP29" s="395"/>
      <c r="BQ29" s="395"/>
      <c r="BR29" s="395"/>
      <c r="BS29" s="395"/>
      <c r="BT29" s="395"/>
      <c r="BU29" s="396"/>
      <c r="BV29" s="394">
        <v>272648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1528425</v>
      </c>
      <c r="BO30" s="514"/>
      <c r="BP30" s="514"/>
      <c r="BQ30" s="514"/>
      <c r="BR30" s="514"/>
      <c r="BS30" s="514"/>
      <c r="BT30" s="514"/>
      <c r="BU30" s="515"/>
      <c r="BV30" s="513">
        <v>1278090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銚子マリーナ</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銚子水産観光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銚子市医療公社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銚子スポーツタウン</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東総広域水道企業団（水道用水供給事業会計）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銚子電力</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東総地区広域市町村圏事務組合（一般会計）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東総地区広域市町村圏事務組合（一般廃棄物処理事業特別会計）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東総地区広域市町村圏事務組合（東総地区ふるさと市町村圏事業特別会計）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5Y9H45tt/yvjaq5twd5Og/J44sJYznWXc/7Odk33UyQhPt4F1f32O5l43vT5ebd6NCGpsNlvWZHF81PKR9Bmvw==" saltValue="ESeM6SjkMNvjFxXM4QdT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7901333</v>
      </c>
      <c r="S5" s="600"/>
      <c r="T5" s="600"/>
      <c r="U5" s="600"/>
      <c r="V5" s="600"/>
      <c r="W5" s="600"/>
      <c r="X5" s="600"/>
      <c r="Y5" s="601"/>
      <c r="Z5" s="602">
        <v>29.1</v>
      </c>
      <c r="AA5" s="602"/>
      <c r="AB5" s="602"/>
      <c r="AC5" s="602"/>
      <c r="AD5" s="603">
        <v>7456929</v>
      </c>
      <c r="AE5" s="603"/>
      <c r="AF5" s="603"/>
      <c r="AG5" s="603"/>
      <c r="AH5" s="603"/>
      <c r="AI5" s="603"/>
      <c r="AJ5" s="603"/>
      <c r="AK5" s="603"/>
      <c r="AL5" s="604">
        <v>49.8</v>
      </c>
      <c r="AM5" s="605"/>
      <c r="AN5" s="605"/>
      <c r="AO5" s="606"/>
      <c r="AP5" s="596" t="s">
        <v>216</v>
      </c>
      <c r="AQ5" s="597"/>
      <c r="AR5" s="597"/>
      <c r="AS5" s="597"/>
      <c r="AT5" s="597"/>
      <c r="AU5" s="597"/>
      <c r="AV5" s="597"/>
      <c r="AW5" s="597"/>
      <c r="AX5" s="597"/>
      <c r="AY5" s="597"/>
      <c r="AZ5" s="597"/>
      <c r="BA5" s="597"/>
      <c r="BB5" s="597"/>
      <c r="BC5" s="597"/>
      <c r="BD5" s="597"/>
      <c r="BE5" s="597"/>
      <c r="BF5" s="598"/>
      <c r="BG5" s="610">
        <v>7442471</v>
      </c>
      <c r="BH5" s="611"/>
      <c r="BI5" s="611"/>
      <c r="BJ5" s="611"/>
      <c r="BK5" s="611"/>
      <c r="BL5" s="611"/>
      <c r="BM5" s="611"/>
      <c r="BN5" s="612"/>
      <c r="BO5" s="613">
        <v>94.2</v>
      </c>
      <c r="BP5" s="613"/>
      <c r="BQ5" s="613"/>
      <c r="BR5" s="613"/>
      <c r="BS5" s="614">
        <v>103364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215370</v>
      </c>
      <c r="S6" s="611"/>
      <c r="T6" s="611"/>
      <c r="U6" s="611"/>
      <c r="V6" s="611"/>
      <c r="W6" s="611"/>
      <c r="X6" s="611"/>
      <c r="Y6" s="612"/>
      <c r="Z6" s="613">
        <v>0.8</v>
      </c>
      <c r="AA6" s="613"/>
      <c r="AB6" s="613"/>
      <c r="AC6" s="613"/>
      <c r="AD6" s="614">
        <v>215370</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7442471</v>
      </c>
      <c r="BH6" s="611"/>
      <c r="BI6" s="611"/>
      <c r="BJ6" s="611"/>
      <c r="BK6" s="611"/>
      <c r="BL6" s="611"/>
      <c r="BM6" s="611"/>
      <c r="BN6" s="612"/>
      <c r="BO6" s="613">
        <v>94.2</v>
      </c>
      <c r="BP6" s="613"/>
      <c r="BQ6" s="613"/>
      <c r="BR6" s="613"/>
      <c r="BS6" s="614">
        <v>103364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190851</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190851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3527</v>
      </c>
      <c r="S7" s="611"/>
      <c r="T7" s="611"/>
      <c r="U7" s="611"/>
      <c r="V7" s="611"/>
      <c r="W7" s="611"/>
      <c r="X7" s="611"/>
      <c r="Y7" s="612"/>
      <c r="Z7" s="613">
        <v>0</v>
      </c>
      <c r="AA7" s="613"/>
      <c r="AB7" s="613"/>
      <c r="AC7" s="613"/>
      <c r="AD7" s="614">
        <v>3527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3206296</v>
      </c>
      <c r="BH7" s="611"/>
      <c r="BI7" s="611"/>
      <c r="BJ7" s="611"/>
      <c r="BK7" s="611"/>
      <c r="BL7" s="611"/>
      <c r="BM7" s="611"/>
      <c r="BN7" s="612"/>
      <c r="BO7" s="613">
        <v>40.6</v>
      </c>
      <c r="BP7" s="613"/>
      <c r="BQ7" s="613"/>
      <c r="BR7" s="613"/>
      <c r="BS7" s="614">
        <v>103364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3695677</v>
      </c>
      <c r="CS7" s="611"/>
      <c r="CT7" s="611"/>
      <c r="CU7" s="611"/>
      <c r="CV7" s="611"/>
      <c r="CW7" s="611"/>
      <c r="CX7" s="611"/>
      <c r="CY7" s="612"/>
      <c r="CZ7" s="613">
        <v>13.8</v>
      </c>
      <c r="DA7" s="613"/>
      <c r="DB7" s="613"/>
      <c r="DC7" s="613"/>
      <c r="DD7" s="619">
        <v>208223</v>
      </c>
      <c r="DE7" s="611"/>
      <c r="DF7" s="611"/>
      <c r="DG7" s="611"/>
      <c r="DH7" s="611"/>
      <c r="DI7" s="611"/>
      <c r="DJ7" s="611"/>
      <c r="DK7" s="611"/>
      <c r="DL7" s="611"/>
      <c r="DM7" s="611"/>
      <c r="DN7" s="611"/>
      <c r="DO7" s="611"/>
      <c r="DP7" s="612"/>
      <c r="DQ7" s="619">
        <v>2494246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49804</v>
      </c>
      <c r="S8" s="611"/>
      <c r="T8" s="611"/>
      <c r="U8" s="611"/>
      <c r="V8" s="611"/>
      <c r="W8" s="611"/>
      <c r="X8" s="611"/>
      <c r="Y8" s="612"/>
      <c r="Z8" s="613">
        <v>0.2</v>
      </c>
      <c r="AA8" s="613"/>
      <c r="AB8" s="613"/>
      <c r="AC8" s="613"/>
      <c r="AD8" s="614">
        <v>49804</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101758</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9506115</v>
      </c>
      <c r="CS8" s="611"/>
      <c r="CT8" s="611"/>
      <c r="CU8" s="611"/>
      <c r="CV8" s="611"/>
      <c r="CW8" s="611"/>
      <c r="CX8" s="611"/>
      <c r="CY8" s="612"/>
      <c r="CZ8" s="613">
        <v>35.5</v>
      </c>
      <c r="DA8" s="613"/>
      <c r="DB8" s="613"/>
      <c r="DC8" s="613"/>
      <c r="DD8" s="619">
        <v>8548</v>
      </c>
      <c r="DE8" s="611"/>
      <c r="DF8" s="611"/>
      <c r="DG8" s="611"/>
      <c r="DH8" s="611"/>
      <c r="DI8" s="611"/>
      <c r="DJ8" s="611"/>
      <c r="DK8" s="611"/>
      <c r="DL8" s="611"/>
      <c r="DM8" s="611"/>
      <c r="DN8" s="611"/>
      <c r="DO8" s="611"/>
      <c r="DP8" s="612"/>
      <c r="DQ8" s="619">
        <v>5295234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59269</v>
      </c>
      <c r="S9" s="611"/>
      <c r="T9" s="611"/>
      <c r="U9" s="611"/>
      <c r="V9" s="611"/>
      <c r="W9" s="611"/>
      <c r="X9" s="611"/>
      <c r="Y9" s="612"/>
      <c r="Z9" s="613">
        <v>0.2</v>
      </c>
      <c r="AA9" s="613"/>
      <c r="AB9" s="613"/>
      <c r="AC9" s="613"/>
      <c r="AD9" s="614">
        <v>59269</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2657189</v>
      </c>
      <c r="BH9" s="611"/>
      <c r="BI9" s="611"/>
      <c r="BJ9" s="611"/>
      <c r="BK9" s="611"/>
      <c r="BL9" s="611"/>
      <c r="BM9" s="611"/>
      <c r="BN9" s="612"/>
      <c r="BO9" s="613">
        <v>33.6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2785833</v>
      </c>
      <c r="CS9" s="611"/>
      <c r="CT9" s="611"/>
      <c r="CU9" s="611"/>
      <c r="CV9" s="611"/>
      <c r="CW9" s="611"/>
      <c r="CX9" s="611"/>
      <c r="CY9" s="612"/>
      <c r="CZ9" s="613">
        <v>10.4</v>
      </c>
      <c r="DA9" s="613"/>
      <c r="DB9" s="613"/>
      <c r="DC9" s="613"/>
      <c r="DD9" s="619">
        <v>720022</v>
      </c>
      <c r="DE9" s="611"/>
      <c r="DF9" s="611"/>
      <c r="DG9" s="611"/>
      <c r="DH9" s="611"/>
      <c r="DI9" s="611"/>
      <c r="DJ9" s="611"/>
      <c r="DK9" s="611"/>
      <c r="DL9" s="611"/>
      <c r="DM9" s="611"/>
      <c r="DN9" s="611"/>
      <c r="DO9" s="611"/>
      <c r="DP9" s="612"/>
      <c r="DQ9" s="619">
        <v>1699092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199236</v>
      </c>
      <c r="BH10" s="611"/>
      <c r="BI10" s="611"/>
      <c r="BJ10" s="611"/>
      <c r="BK10" s="611"/>
      <c r="BL10" s="611"/>
      <c r="BM10" s="611"/>
      <c r="BN10" s="612"/>
      <c r="BO10" s="613">
        <v>2.5</v>
      </c>
      <c r="BP10" s="613"/>
      <c r="BQ10" s="613"/>
      <c r="BR10" s="613"/>
      <c r="BS10" s="614">
        <v>33094</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13589</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12553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1473482</v>
      </c>
      <c r="S11" s="611"/>
      <c r="T11" s="611"/>
      <c r="U11" s="611"/>
      <c r="V11" s="611"/>
      <c r="W11" s="611"/>
      <c r="X11" s="611"/>
      <c r="Y11" s="612"/>
      <c r="Z11" s="615">
        <v>5.4</v>
      </c>
      <c r="AA11" s="616"/>
      <c r="AB11" s="616"/>
      <c r="AC11" s="622"/>
      <c r="AD11" s="619">
        <v>1473482</v>
      </c>
      <c r="AE11" s="611"/>
      <c r="AF11" s="611"/>
      <c r="AG11" s="611"/>
      <c r="AH11" s="611"/>
      <c r="AI11" s="611"/>
      <c r="AJ11" s="611"/>
      <c r="AK11" s="612"/>
      <c r="AL11" s="615">
        <v>9.8000000000000007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248113</v>
      </c>
      <c r="BH11" s="611"/>
      <c r="BI11" s="611"/>
      <c r="BJ11" s="611"/>
      <c r="BK11" s="611"/>
      <c r="BL11" s="611"/>
      <c r="BM11" s="611"/>
      <c r="BN11" s="612"/>
      <c r="BO11" s="613">
        <v>3.1</v>
      </c>
      <c r="BP11" s="613"/>
      <c r="BQ11" s="613"/>
      <c r="BR11" s="613"/>
      <c r="BS11" s="614">
        <v>70270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1175765</v>
      </c>
      <c r="CS11" s="611"/>
      <c r="CT11" s="611"/>
      <c r="CU11" s="611"/>
      <c r="CV11" s="611"/>
      <c r="CW11" s="611"/>
      <c r="CX11" s="611"/>
      <c r="CY11" s="612"/>
      <c r="CZ11" s="613">
        <v>4.4000000000000004</v>
      </c>
      <c r="DA11" s="613"/>
      <c r="DB11" s="613"/>
      <c r="DC11" s="613"/>
      <c r="DD11" s="619">
        <v>458570</v>
      </c>
      <c r="DE11" s="611"/>
      <c r="DF11" s="611"/>
      <c r="DG11" s="611"/>
      <c r="DH11" s="611"/>
      <c r="DI11" s="611"/>
      <c r="DJ11" s="611"/>
      <c r="DK11" s="611"/>
      <c r="DL11" s="611"/>
      <c r="DM11" s="611"/>
      <c r="DN11" s="611"/>
      <c r="DO11" s="611"/>
      <c r="DP11" s="612"/>
      <c r="DQ11" s="619">
        <v>244806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19307</v>
      </c>
      <c r="S12" s="611"/>
      <c r="T12" s="611"/>
      <c r="U12" s="611"/>
      <c r="V12" s="611"/>
      <c r="W12" s="611"/>
      <c r="X12" s="611"/>
      <c r="Y12" s="612"/>
      <c r="Z12" s="613">
        <v>0.1</v>
      </c>
      <c r="AA12" s="613"/>
      <c r="AB12" s="613"/>
      <c r="AC12" s="613"/>
      <c r="AD12" s="614">
        <v>19307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3566801</v>
      </c>
      <c r="BH12" s="611"/>
      <c r="BI12" s="611"/>
      <c r="BJ12" s="611"/>
      <c r="BK12" s="611"/>
      <c r="BL12" s="611"/>
      <c r="BM12" s="611"/>
      <c r="BN12" s="612"/>
      <c r="BO12" s="613">
        <v>45.1</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429203</v>
      </c>
      <c r="CS12" s="611"/>
      <c r="CT12" s="611"/>
      <c r="CU12" s="611"/>
      <c r="CV12" s="611"/>
      <c r="CW12" s="611"/>
      <c r="CX12" s="611"/>
      <c r="CY12" s="612"/>
      <c r="CZ12" s="613">
        <v>1.6</v>
      </c>
      <c r="DA12" s="613"/>
      <c r="DB12" s="613"/>
      <c r="DC12" s="613"/>
      <c r="DD12" s="619">
        <v>1334</v>
      </c>
      <c r="DE12" s="611"/>
      <c r="DF12" s="611"/>
      <c r="DG12" s="611"/>
      <c r="DH12" s="611"/>
      <c r="DI12" s="611"/>
      <c r="DJ12" s="611"/>
      <c r="DK12" s="611"/>
      <c r="DL12" s="611"/>
      <c r="DM12" s="611"/>
      <c r="DN12" s="611"/>
      <c r="DO12" s="611"/>
      <c r="DP12" s="612"/>
      <c r="DQ12" s="619">
        <v>155895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3548418</v>
      </c>
      <c r="BH13" s="611"/>
      <c r="BI13" s="611"/>
      <c r="BJ13" s="611"/>
      <c r="BK13" s="611"/>
      <c r="BL13" s="611"/>
      <c r="BM13" s="611"/>
      <c r="BN13" s="612"/>
      <c r="BO13" s="613">
        <v>44.9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1927173</v>
      </c>
      <c r="CS13" s="611"/>
      <c r="CT13" s="611"/>
      <c r="CU13" s="611"/>
      <c r="CV13" s="611"/>
      <c r="CW13" s="611"/>
      <c r="CX13" s="611"/>
      <c r="CY13" s="612"/>
      <c r="CZ13" s="613">
        <v>7.2</v>
      </c>
      <c r="DA13" s="613"/>
      <c r="DB13" s="613"/>
      <c r="DC13" s="613"/>
      <c r="DD13" s="619">
        <v>606357</v>
      </c>
      <c r="DE13" s="611"/>
      <c r="DF13" s="611"/>
      <c r="DG13" s="611"/>
      <c r="DH13" s="611"/>
      <c r="DI13" s="611"/>
      <c r="DJ13" s="611"/>
      <c r="DK13" s="611"/>
      <c r="DL13" s="611"/>
      <c r="DM13" s="611"/>
      <c r="DN13" s="611"/>
      <c r="DO13" s="611"/>
      <c r="DP13" s="612"/>
      <c r="DQ13" s="619">
        <v>1360119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2519</v>
      </c>
      <c r="S14" s="611"/>
      <c r="T14" s="611"/>
      <c r="U14" s="611"/>
      <c r="V14" s="611"/>
      <c r="W14" s="611"/>
      <c r="X14" s="611"/>
      <c r="Y14" s="612"/>
      <c r="Z14" s="613">
        <v>0</v>
      </c>
      <c r="AA14" s="613"/>
      <c r="AB14" s="613"/>
      <c r="AC14" s="613"/>
      <c r="AD14" s="614">
        <v>2519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209060</v>
      </c>
      <c r="BH14" s="611"/>
      <c r="BI14" s="611"/>
      <c r="BJ14" s="611"/>
      <c r="BK14" s="611"/>
      <c r="BL14" s="611"/>
      <c r="BM14" s="611"/>
      <c r="BN14" s="612"/>
      <c r="BO14" s="613">
        <v>2.6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1138232</v>
      </c>
      <c r="CS14" s="611"/>
      <c r="CT14" s="611"/>
      <c r="CU14" s="611"/>
      <c r="CV14" s="611"/>
      <c r="CW14" s="611"/>
      <c r="CX14" s="611"/>
      <c r="CY14" s="612"/>
      <c r="CZ14" s="613">
        <v>4.3</v>
      </c>
      <c r="DA14" s="613"/>
      <c r="DB14" s="613"/>
      <c r="DC14" s="613"/>
      <c r="DD14" s="619">
        <v>145052</v>
      </c>
      <c r="DE14" s="611"/>
      <c r="DF14" s="611"/>
      <c r="DG14" s="611"/>
      <c r="DH14" s="611"/>
      <c r="DI14" s="611"/>
      <c r="DJ14" s="611"/>
      <c r="DK14" s="611"/>
      <c r="DL14" s="611"/>
      <c r="DM14" s="611"/>
      <c r="DN14" s="611"/>
      <c r="DO14" s="611"/>
      <c r="DP14" s="612"/>
      <c r="DQ14" s="619">
        <v>977922</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460314</v>
      </c>
      <c r="BH15" s="611"/>
      <c r="BI15" s="611"/>
      <c r="BJ15" s="611"/>
      <c r="BK15" s="611"/>
      <c r="BL15" s="611"/>
      <c r="BM15" s="611"/>
      <c r="BN15" s="612"/>
      <c r="BO15" s="613">
        <v>5.8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2750477</v>
      </c>
      <c r="CS15" s="611"/>
      <c r="CT15" s="611"/>
      <c r="CU15" s="611"/>
      <c r="CV15" s="611"/>
      <c r="CW15" s="611"/>
      <c r="CX15" s="611"/>
      <c r="CY15" s="612"/>
      <c r="CZ15" s="613">
        <v>10.3</v>
      </c>
      <c r="DA15" s="613"/>
      <c r="DB15" s="613"/>
      <c r="DC15" s="613"/>
      <c r="DD15" s="619">
        <v>474296</v>
      </c>
      <c r="DE15" s="611"/>
      <c r="DF15" s="611"/>
      <c r="DG15" s="611"/>
      <c r="DH15" s="611"/>
      <c r="DI15" s="611"/>
      <c r="DJ15" s="611"/>
      <c r="DK15" s="611"/>
      <c r="DL15" s="611"/>
      <c r="DM15" s="611"/>
      <c r="DN15" s="611"/>
      <c r="DO15" s="611"/>
      <c r="DP15" s="612"/>
      <c r="DQ15" s="619">
        <v>2109415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35859</v>
      </c>
      <c r="S16" s="611"/>
      <c r="T16" s="611"/>
      <c r="U16" s="611"/>
      <c r="V16" s="611"/>
      <c r="W16" s="611"/>
      <c r="X16" s="611"/>
      <c r="Y16" s="612"/>
      <c r="Z16" s="613">
        <v>0.1</v>
      </c>
      <c r="AA16" s="613"/>
      <c r="AB16" s="613"/>
      <c r="AC16" s="613"/>
      <c r="AD16" s="614">
        <v>35859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13650</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6950</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134029</v>
      </c>
      <c r="S17" s="611"/>
      <c r="T17" s="611"/>
      <c r="U17" s="611"/>
      <c r="V17" s="611"/>
      <c r="W17" s="611"/>
      <c r="X17" s="611"/>
      <c r="Y17" s="612"/>
      <c r="Z17" s="613">
        <v>0.5</v>
      </c>
      <c r="AA17" s="613"/>
      <c r="AB17" s="613"/>
      <c r="AC17" s="613"/>
      <c r="AD17" s="614">
        <v>134029</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3119595</v>
      </c>
      <c r="CS17" s="611"/>
      <c r="CT17" s="611"/>
      <c r="CU17" s="611"/>
      <c r="CV17" s="611"/>
      <c r="CW17" s="611"/>
      <c r="CX17" s="611"/>
      <c r="CY17" s="612"/>
      <c r="CZ17" s="613">
        <v>11.7</v>
      </c>
      <c r="DA17" s="613"/>
      <c r="DB17" s="613"/>
      <c r="DC17" s="613"/>
      <c r="DD17" s="619" t="s">
        <v>121</v>
      </c>
      <c r="DE17" s="611"/>
      <c r="DF17" s="611"/>
      <c r="DG17" s="611"/>
      <c r="DH17" s="611"/>
      <c r="DI17" s="611"/>
      <c r="DJ17" s="611"/>
      <c r="DK17" s="611"/>
      <c r="DL17" s="611"/>
      <c r="DM17" s="611"/>
      <c r="DN17" s="611"/>
      <c r="DO17" s="611"/>
      <c r="DP17" s="612"/>
      <c r="DQ17" s="619">
        <v>3093106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31088</v>
      </c>
      <c r="S18" s="611"/>
      <c r="T18" s="611"/>
      <c r="U18" s="611"/>
      <c r="V18" s="611"/>
      <c r="W18" s="611"/>
      <c r="X18" s="611"/>
      <c r="Y18" s="612"/>
      <c r="Z18" s="613">
        <v>0.1</v>
      </c>
      <c r="AA18" s="613"/>
      <c r="AB18" s="613"/>
      <c r="AC18" s="613"/>
      <c r="AD18" s="614">
        <v>31088</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24327</v>
      </c>
      <c r="S19" s="611"/>
      <c r="T19" s="611"/>
      <c r="U19" s="611"/>
      <c r="V19" s="611"/>
      <c r="W19" s="611"/>
      <c r="X19" s="611"/>
      <c r="Y19" s="612"/>
      <c r="Z19" s="613">
        <v>0.1</v>
      </c>
      <c r="AA19" s="613"/>
      <c r="AB19" s="613"/>
      <c r="AC19" s="613"/>
      <c r="AD19" s="614">
        <v>24327</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458862</v>
      </c>
      <c r="BH19" s="611"/>
      <c r="BI19" s="611"/>
      <c r="BJ19" s="611"/>
      <c r="BK19" s="611"/>
      <c r="BL19" s="611"/>
      <c r="BM19" s="611"/>
      <c r="BN19" s="612"/>
      <c r="BO19" s="613">
        <v>5.8</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6761</v>
      </c>
      <c r="S20" s="611"/>
      <c r="T20" s="611"/>
      <c r="U20" s="611"/>
      <c r="V20" s="611"/>
      <c r="W20" s="611"/>
      <c r="X20" s="611"/>
      <c r="Y20" s="612"/>
      <c r="Z20" s="613">
        <v>0</v>
      </c>
      <c r="AA20" s="613"/>
      <c r="AB20" s="613"/>
      <c r="AC20" s="613"/>
      <c r="AD20" s="614">
        <v>6761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458862</v>
      </c>
      <c r="BH20" s="611"/>
      <c r="BI20" s="611"/>
      <c r="BJ20" s="611"/>
      <c r="BK20" s="611"/>
      <c r="BL20" s="611"/>
      <c r="BM20" s="611"/>
      <c r="BN20" s="612"/>
      <c r="BO20" s="613">
        <v>5.8</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26746160</v>
      </c>
      <c r="CS20" s="611"/>
      <c r="CT20" s="611"/>
      <c r="CU20" s="611"/>
      <c r="CV20" s="611"/>
      <c r="CW20" s="611"/>
      <c r="CX20" s="611"/>
      <c r="CY20" s="612"/>
      <c r="CZ20" s="613">
        <v>100</v>
      </c>
      <c r="DA20" s="613"/>
      <c r="DB20" s="613"/>
      <c r="DC20" s="613"/>
      <c r="DD20" s="619">
        <v>2622402</v>
      </c>
      <c r="DE20" s="611"/>
      <c r="DF20" s="611"/>
      <c r="DG20" s="611"/>
      <c r="DH20" s="611"/>
      <c r="DI20" s="611"/>
      <c r="DJ20" s="611"/>
      <c r="DK20" s="611"/>
      <c r="DL20" s="611"/>
      <c r="DM20" s="611"/>
      <c r="DN20" s="611"/>
      <c r="DO20" s="611"/>
      <c r="DP20" s="612"/>
      <c r="DQ20" s="619">
        <v>17640189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5859970</v>
      </c>
      <c r="S21" s="611"/>
      <c r="T21" s="611"/>
      <c r="U21" s="611"/>
      <c r="V21" s="611"/>
      <c r="W21" s="611"/>
      <c r="X21" s="611"/>
      <c r="Y21" s="612"/>
      <c r="Z21" s="613">
        <v>21.5</v>
      </c>
      <c r="AA21" s="613"/>
      <c r="AB21" s="613"/>
      <c r="AC21" s="613"/>
      <c r="AD21" s="614">
        <v>5367861</v>
      </c>
      <c r="AE21" s="614"/>
      <c r="AF21" s="614"/>
      <c r="AG21" s="614"/>
      <c r="AH21" s="614"/>
      <c r="AI21" s="614"/>
      <c r="AJ21" s="614"/>
      <c r="AK21" s="614"/>
      <c r="AL21" s="615">
        <v>35.799999999999997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14458</v>
      </c>
      <c r="BH21" s="611"/>
      <c r="BI21" s="611"/>
      <c r="BJ21" s="611"/>
      <c r="BK21" s="611"/>
      <c r="BL21" s="611"/>
      <c r="BM21" s="611"/>
      <c r="BN21" s="612"/>
      <c r="BO21" s="613">
        <v>0.2</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5367861</v>
      </c>
      <c r="S22" s="611"/>
      <c r="T22" s="611"/>
      <c r="U22" s="611"/>
      <c r="V22" s="611"/>
      <c r="W22" s="611"/>
      <c r="X22" s="611"/>
      <c r="Y22" s="612"/>
      <c r="Z22" s="613">
        <v>19.7</v>
      </c>
      <c r="AA22" s="613"/>
      <c r="AB22" s="613"/>
      <c r="AC22" s="613"/>
      <c r="AD22" s="614">
        <v>5367861</v>
      </c>
      <c r="AE22" s="614"/>
      <c r="AF22" s="614"/>
      <c r="AG22" s="614"/>
      <c r="AH22" s="614"/>
      <c r="AI22" s="614"/>
      <c r="AJ22" s="614"/>
      <c r="AK22" s="614"/>
      <c r="AL22" s="615">
        <v>35.799999999999997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487388</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444404</v>
      </c>
      <c r="BH23" s="611"/>
      <c r="BI23" s="611"/>
      <c r="BJ23" s="611"/>
      <c r="BK23" s="611"/>
      <c r="BL23" s="611"/>
      <c r="BM23" s="611"/>
      <c r="BN23" s="612"/>
      <c r="BO23" s="613">
        <v>5.6</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4721</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13974016</v>
      </c>
      <c r="CS24" s="600"/>
      <c r="CT24" s="600"/>
      <c r="CU24" s="600"/>
      <c r="CV24" s="600"/>
      <c r="CW24" s="600"/>
      <c r="CX24" s="600"/>
      <c r="CY24" s="601"/>
      <c r="CZ24" s="604">
        <v>52.2</v>
      </c>
      <c r="DA24" s="605"/>
      <c r="DB24" s="605"/>
      <c r="DC24" s="621"/>
      <c r="DD24" s="642">
        <v>10492385</v>
      </c>
      <c r="DE24" s="600"/>
      <c r="DF24" s="600"/>
      <c r="DG24" s="600"/>
      <c r="DH24" s="600"/>
      <c r="DI24" s="600"/>
      <c r="DJ24" s="600"/>
      <c r="DK24" s="601"/>
      <c r="DL24" s="642">
        <v>9180120</v>
      </c>
      <c r="DM24" s="600"/>
      <c r="DN24" s="600"/>
      <c r="DO24" s="600"/>
      <c r="DP24" s="600"/>
      <c r="DQ24" s="600"/>
      <c r="DR24" s="600"/>
      <c r="DS24" s="600"/>
      <c r="DT24" s="600"/>
      <c r="DU24" s="600"/>
      <c r="DV24" s="601"/>
      <c r="DW24" s="604">
        <v>60.8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15785557</v>
      </c>
      <c r="S25" s="611"/>
      <c r="T25" s="611"/>
      <c r="U25" s="611"/>
      <c r="V25" s="611"/>
      <c r="W25" s="611"/>
      <c r="X25" s="611"/>
      <c r="Y25" s="612"/>
      <c r="Z25" s="613">
        <v>58.1</v>
      </c>
      <c r="AA25" s="613"/>
      <c r="AB25" s="613"/>
      <c r="AC25" s="613"/>
      <c r="AD25" s="614">
        <v>14849044</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5403193</v>
      </c>
      <c r="CS25" s="631"/>
      <c r="CT25" s="631"/>
      <c r="CU25" s="631"/>
      <c r="CV25" s="631"/>
      <c r="CW25" s="631"/>
      <c r="CX25" s="631"/>
      <c r="CY25" s="632"/>
      <c r="CZ25" s="615">
        <v>20.2</v>
      </c>
      <c r="DA25" s="643"/>
      <c r="DB25" s="643"/>
      <c r="DC25" s="645"/>
      <c r="DD25" s="619">
        <v>5206124</v>
      </c>
      <c r="DE25" s="631"/>
      <c r="DF25" s="631"/>
      <c r="DG25" s="631"/>
      <c r="DH25" s="631"/>
      <c r="DI25" s="631"/>
      <c r="DJ25" s="631"/>
      <c r="DK25" s="632"/>
      <c r="DL25" s="619">
        <v>4818250</v>
      </c>
      <c r="DM25" s="631"/>
      <c r="DN25" s="631"/>
      <c r="DO25" s="631"/>
      <c r="DP25" s="631"/>
      <c r="DQ25" s="631"/>
      <c r="DR25" s="631"/>
      <c r="DS25" s="631"/>
      <c r="DT25" s="631"/>
      <c r="DU25" s="631"/>
      <c r="DV25" s="632"/>
      <c r="DW25" s="615">
        <v>31.9</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6007</v>
      </c>
      <c r="S26" s="611"/>
      <c r="T26" s="611"/>
      <c r="U26" s="611"/>
      <c r="V26" s="611"/>
      <c r="W26" s="611"/>
      <c r="X26" s="611"/>
      <c r="Y26" s="612"/>
      <c r="Z26" s="613">
        <v>0</v>
      </c>
      <c r="AA26" s="613"/>
      <c r="AB26" s="613"/>
      <c r="AC26" s="613"/>
      <c r="AD26" s="614">
        <v>6007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3307561</v>
      </c>
      <c r="CS26" s="611"/>
      <c r="CT26" s="611"/>
      <c r="CU26" s="611"/>
      <c r="CV26" s="611"/>
      <c r="CW26" s="611"/>
      <c r="CX26" s="611"/>
      <c r="CY26" s="612"/>
      <c r="CZ26" s="615">
        <v>12.4</v>
      </c>
      <c r="DA26" s="643"/>
      <c r="DB26" s="643"/>
      <c r="DC26" s="645"/>
      <c r="DD26" s="619">
        <v>3167406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122407</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7901333</v>
      </c>
      <c r="BH27" s="611"/>
      <c r="BI27" s="611"/>
      <c r="BJ27" s="611"/>
      <c r="BK27" s="611"/>
      <c r="BL27" s="611"/>
      <c r="BM27" s="611"/>
      <c r="BN27" s="612"/>
      <c r="BO27" s="613">
        <v>100</v>
      </c>
      <c r="BP27" s="613"/>
      <c r="BQ27" s="613"/>
      <c r="BR27" s="613"/>
      <c r="BS27" s="614">
        <v>103364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5451228</v>
      </c>
      <c r="CS27" s="631"/>
      <c r="CT27" s="631"/>
      <c r="CU27" s="631"/>
      <c r="CV27" s="631"/>
      <c r="CW27" s="631"/>
      <c r="CX27" s="631"/>
      <c r="CY27" s="632"/>
      <c r="CZ27" s="615">
        <v>20.399999999999999</v>
      </c>
      <c r="DA27" s="643"/>
      <c r="DB27" s="643"/>
      <c r="DC27" s="645"/>
      <c r="DD27" s="619">
        <v>2193155</v>
      </c>
      <c r="DE27" s="631"/>
      <c r="DF27" s="631"/>
      <c r="DG27" s="631"/>
      <c r="DH27" s="631"/>
      <c r="DI27" s="631"/>
      <c r="DJ27" s="631"/>
      <c r="DK27" s="632"/>
      <c r="DL27" s="619">
        <v>1268764</v>
      </c>
      <c r="DM27" s="631"/>
      <c r="DN27" s="631"/>
      <c r="DO27" s="631"/>
      <c r="DP27" s="631"/>
      <c r="DQ27" s="631"/>
      <c r="DR27" s="631"/>
      <c r="DS27" s="631"/>
      <c r="DT27" s="631"/>
      <c r="DU27" s="631"/>
      <c r="DV27" s="632"/>
      <c r="DW27" s="615">
        <v>8.4</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275954</v>
      </c>
      <c r="S28" s="611"/>
      <c r="T28" s="611"/>
      <c r="U28" s="611"/>
      <c r="V28" s="611"/>
      <c r="W28" s="611"/>
      <c r="X28" s="611"/>
      <c r="Y28" s="612"/>
      <c r="Z28" s="613">
        <v>1</v>
      </c>
      <c r="AA28" s="613"/>
      <c r="AB28" s="613"/>
      <c r="AC28" s="613"/>
      <c r="AD28" s="614">
        <v>50414</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3119595</v>
      </c>
      <c r="CS28" s="611"/>
      <c r="CT28" s="611"/>
      <c r="CU28" s="611"/>
      <c r="CV28" s="611"/>
      <c r="CW28" s="611"/>
      <c r="CX28" s="611"/>
      <c r="CY28" s="612"/>
      <c r="CZ28" s="615">
        <v>11.7</v>
      </c>
      <c r="DA28" s="643"/>
      <c r="DB28" s="643"/>
      <c r="DC28" s="645"/>
      <c r="DD28" s="619">
        <v>3093106</v>
      </c>
      <c r="DE28" s="611"/>
      <c r="DF28" s="611"/>
      <c r="DG28" s="611"/>
      <c r="DH28" s="611"/>
      <c r="DI28" s="611"/>
      <c r="DJ28" s="611"/>
      <c r="DK28" s="612"/>
      <c r="DL28" s="619">
        <v>3093106</v>
      </c>
      <c r="DM28" s="611"/>
      <c r="DN28" s="611"/>
      <c r="DO28" s="611"/>
      <c r="DP28" s="611"/>
      <c r="DQ28" s="611"/>
      <c r="DR28" s="611"/>
      <c r="DS28" s="611"/>
      <c r="DT28" s="611"/>
      <c r="DU28" s="611"/>
      <c r="DV28" s="612"/>
      <c r="DW28" s="615">
        <v>20.5</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206065</v>
      </c>
      <c r="S29" s="611"/>
      <c r="T29" s="611"/>
      <c r="U29" s="611"/>
      <c r="V29" s="611"/>
      <c r="W29" s="611"/>
      <c r="X29" s="611"/>
      <c r="Y29" s="612"/>
      <c r="Z29" s="613">
        <v>0.8</v>
      </c>
      <c r="AA29" s="613"/>
      <c r="AB29" s="613"/>
      <c r="AC29" s="613"/>
      <c r="AD29" s="614">
        <v>268</v>
      </c>
      <c r="AE29" s="614"/>
      <c r="AF29" s="614"/>
      <c r="AG29" s="614"/>
      <c r="AH29" s="614"/>
      <c r="AI29" s="614"/>
      <c r="AJ29" s="614"/>
      <c r="AK29" s="614"/>
      <c r="AL29" s="615">
        <v>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3119595</v>
      </c>
      <c r="CS29" s="631"/>
      <c r="CT29" s="631"/>
      <c r="CU29" s="631"/>
      <c r="CV29" s="631"/>
      <c r="CW29" s="631"/>
      <c r="CX29" s="631"/>
      <c r="CY29" s="632"/>
      <c r="CZ29" s="615">
        <v>11.7</v>
      </c>
      <c r="DA29" s="643"/>
      <c r="DB29" s="643"/>
      <c r="DC29" s="645"/>
      <c r="DD29" s="619">
        <v>3093106</v>
      </c>
      <c r="DE29" s="631"/>
      <c r="DF29" s="631"/>
      <c r="DG29" s="631"/>
      <c r="DH29" s="631"/>
      <c r="DI29" s="631"/>
      <c r="DJ29" s="631"/>
      <c r="DK29" s="632"/>
      <c r="DL29" s="619">
        <v>3093106</v>
      </c>
      <c r="DM29" s="631"/>
      <c r="DN29" s="631"/>
      <c r="DO29" s="631"/>
      <c r="DP29" s="631"/>
      <c r="DQ29" s="631"/>
      <c r="DR29" s="631"/>
      <c r="DS29" s="631"/>
      <c r="DT29" s="631"/>
      <c r="DU29" s="631"/>
      <c r="DV29" s="632"/>
      <c r="DW29" s="615">
        <v>20.5</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4352417</v>
      </c>
      <c r="S30" s="611"/>
      <c r="T30" s="611"/>
      <c r="U30" s="611"/>
      <c r="V30" s="611"/>
      <c r="W30" s="611"/>
      <c r="X30" s="611"/>
      <c r="Y30" s="612"/>
      <c r="Z30" s="613">
        <v>16</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2998929</v>
      </c>
      <c r="CS30" s="611"/>
      <c r="CT30" s="611"/>
      <c r="CU30" s="611"/>
      <c r="CV30" s="611"/>
      <c r="CW30" s="611"/>
      <c r="CX30" s="611"/>
      <c r="CY30" s="612"/>
      <c r="CZ30" s="615">
        <v>11.2</v>
      </c>
      <c r="DA30" s="643"/>
      <c r="DB30" s="643"/>
      <c r="DC30" s="645"/>
      <c r="DD30" s="619">
        <v>2972936</v>
      </c>
      <c r="DE30" s="611"/>
      <c r="DF30" s="611"/>
      <c r="DG30" s="611"/>
      <c r="DH30" s="611"/>
      <c r="DI30" s="611"/>
      <c r="DJ30" s="611"/>
      <c r="DK30" s="612"/>
      <c r="DL30" s="619">
        <v>2972936</v>
      </c>
      <c r="DM30" s="611"/>
      <c r="DN30" s="611"/>
      <c r="DO30" s="611"/>
      <c r="DP30" s="611"/>
      <c r="DQ30" s="611"/>
      <c r="DR30" s="611"/>
      <c r="DS30" s="611"/>
      <c r="DT30" s="611"/>
      <c r="DU30" s="611"/>
      <c r="DV30" s="612"/>
      <c r="DW30" s="615">
        <v>19.7</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98.6</v>
      </c>
      <c r="BH31" s="654"/>
      <c r="BI31" s="654"/>
      <c r="BJ31" s="654"/>
      <c r="BK31" s="654"/>
      <c r="BL31" s="654"/>
      <c r="BM31" s="605">
        <v>94.4</v>
      </c>
      <c r="BN31" s="654"/>
      <c r="BO31" s="654"/>
      <c r="BP31" s="654"/>
      <c r="BQ31" s="655"/>
      <c r="BR31" s="657">
        <v>98.4</v>
      </c>
      <c r="BS31" s="654"/>
      <c r="BT31" s="654"/>
      <c r="BU31" s="654"/>
      <c r="BV31" s="654"/>
      <c r="BW31" s="654"/>
      <c r="BX31" s="605">
        <v>94.5</v>
      </c>
      <c r="BY31" s="654"/>
      <c r="BZ31" s="654"/>
      <c r="CA31" s="654"/>
      <c r="CB31" s="655"/>
      <c r="CD31" s="650"/>
      <c r="CE31" s="651"/>
      <c r="CF31" s="607" t="s">
        <v>300</v>
      </c>
      <c r="CG31" s="608"/>
      <c r="CH31" s="608"/>
      <c r="CI31" s="608"/>
      <c r="CJ31" s="608"/>
      <c r="CK31" s="608"/>
      <c r="CL31" s="608"/>
      <c r="CM31" s="608"/>
      <c r="CN31" s="608"/>
      <c r="CO31" s="608"/>
      <c r="CP31" s="608"/>
      <c r="CQ31" s="609"/>
      <c r="CR31" s="610">
        <v>120666</v>
      </c>
      <c r="CS31" s="631"/>
      <c r="CT31" s="631"/>
      <c r="CU31" s="631"/>
      <c r="CV31" s="631"/>
      <c r="CW31" s="631"/>
      <c r="CX31" s="631"/>
      <c r="CY31" s="632"/>
      <c r="CZ31" s="615">
        <v>0.5</v>
      </c>
      <c r="DA31" s="643"/>
      <c r="DB31" s="643"/>
      <c r="DC31" s="645"/>
      <c r="DD31" s="619">
        <v>120170</v>
      </c>
      <c r="DE31" s="631"/>
      <c r="DF31" s="631"/>
      <c r="DG31" s="631"/>
      <c r="DH31" s="631"/>
      <c r="DI31" s="631"/>
      <c r="DJ31" s="631"/>
      <c r="DK31" s="632"/>
      <c r="DL31" s="619">
        <v>120170</v>
      </c>
      <c r="DM31" s="631"/>
      <c r="DN31" s="631"/>
      <c r="DO31" s="631"/>
      <c r="DP31" s="631"/>
      <c r="DQ31" s="631"/>
      <c r="DR31" s="631"/>
      <c r="DS31" s="631"/>
      <c r="DT31" s="631"/>
      <c r="DU31" s="631"/>
      <c r="DV31" s="632"/>
      <c r="DW31" s="615">
        <v>0.8</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1596719</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98.8</v>
      </c>
      <c r="BH32" s="631"/>
      <c r="BI32" s="631"/>
      <c r="BJ32" s="631"/>
      <c r="BK32" s="631"/>
      <c r="BL32" s="631"/>
      <c r="BM32" s="616">
        <v>95.6</v>
      </c>
      <c r="BN32" s="631"/>
      <c r="BO32" s="631"/>
      <c r="BP32" s="631"/>
      <c r="BQ32" s="656"/>
      <c r="BR32" s="667">
        <v>98.6</v>
      </c>
      <c r="BS32" s="631"/>
      <c r="BT32" s="631"/>
      <c r="BU32" s="631"/>
      <c r="BV32" s="631"/>
      <c r="BW32" s="631"/>
      <c r="BX32" s="616">
        <v>95.9</v>
      </c>
      <c r="BY32" s="631"/>
      <c r="BZ32" s="631"/>
      <c r="CA32" s="631"/>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143516</v>
      </c>
      <c r="S33" s="611"/>
      <c r="T33" s="611"/>
      <c r="U33" s="611"/>
      <c r="V33" s="611"/>
      <c r="W33" s="611"/>
      <c r="X33" s="611"/>
      <c r="Y33" s="612"/>
      <c r="Z33" s="613">
        <v>0.5</v>
      </c>
      <c r="AA33" s="613"/>
      <c r="AB33" s="613"/>
      <c r="AC33" s="613"/>
      <c r="AD33" s="614">
        <v>18547</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98.3</v>
      </c>
      <c r="BH33" s="669"/>
      <c r="BI33" s="669"/>
      <c r="BJ33" s="669"/>
      <c r="BK33" s="669"/>
      <c r="BL33" s="669"/>
      <c r="BM33" s="670">
        <v>92.9</v>
      </c>
      <c r="BN33" s="669"/>
      <c r="BO33" s="669"/>
      <c r="BP33" s="669"/>
      <c r="BQ33" s="671"/>
      <c r="BR33" s="668">
        <v>98</v>
      </c>
      <c r="BS33" s="669"/>
      <c r="BT33" s="669"/>
      <c r="BU33" s="669"/>
      <c r="BV33" s="669"/>
      <c r="BW33" s="669"/>
      <c r="BX33" s="670">
        <v>92.8</v>
      </c>
      <c r="BY33" s="669"/>
      <c r="BZ33" s="669"/>
      <c r="CA33" s="669"/>
      <c r="CB33" s="671"/>
      <c r="CD33" s="607" t="s">
        <v>307</v>
      </c>
      <c r="CE33" s="608"/>
      <c r="CF33" s="608"/>
      <c r="CG33" s="608"/>
      <c r="CH33" s="608"/>
      <c r="CI33" s="608"/>
      <c r="CJ33" s="608"/>
      <c r="CK33" s="608"/>
      <c r="CL33" s="608"/>
      <c r="CM33" s="608"/>
      <c r="CN33" s="608"/>
      <c r="CO33" s="608"/>
      <c r="CP33" s="608"/>
      <c r="CQ33" s="609"/>
      <c r="CR33" s="610">
        <v>10136092</v>
      </c>
      <c r="CS33" s="631"/>
      <c r="CT33" s="631"/>
      <c r="CU33" s="631"/>
      <c r="CV33" s="631"/>
      <c r="CW33" s="631"/>
      <c r="CX33" s="631"/>
      <c r="CY33" s="632"/>
      <c r="CZ33" s="615">
        <v>37.9</v>
      </c>
      <c r="DA33" s="643"/>
      <c r="DB33" s="643"/>
      <c r="DC33" s="645"/>
      <c r="DD33" s="619">
        <v>6746462</v>
      </c>
      <c r="DE33" s="631"/>
      <c r="DF33" s="631"/>
      <c r="DG33" s="631"/>
      <c r="DH33" s="631"/>
      <c r="DI33" s="631"/>
      <c r="DJ33" s="631"/>
      <c r="DK33" s="632"/>
      <c r="DL33" s="619">
        <v>4728075</v>
      </c>
      <c r="DM33" s="631"/>
      <c r="DN33" s="631"/>
      <c r="DO33" s="631"/>
      <c r="DP33" s="631"/>
      <c r="DQ33" s="631"/>
      <c r="DR33" s="631"/>
      <c r="DS33" s="631"/>
      <c r="DT33" s="631"/>
      <c r="DU33" s="631"/>
      <c r="DV33" s="632"/>
      <c r="DW33" s="615">
        <v>31.3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717928</v>
      </c>
      <c r="S34" s="611"/>
      <c r="T34" s="611"/>
      <c r="U34" s="611"/>
      <c r="V34" s="611"/>
      <c r="W34" s="611"/>
      <c r="X34" s="611"/>
      <c r="Y34" s="612"/>
      <c r="Z34" s="613">
        <v>2.6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3101816</v>
      </c>
      <c r="CS34" s="611"/>
      <c r="CT34" s="611"/>
      <c r="CU34" s="611"/>
      <c r="CV34" s="611"/>
      <c r="CW34" s="611"/>
      <c r="CX34" s="611"/>
      <c r="CY34" s="612"/>
      <c r="CZ34" s="615">
        <v>11.6</v>
      </c>
      <c r="DA34" s="643"/>
      <c r="DB34" s="643"/>
      <c r="DC34" s="645"/>
      <c r="DD34" s="619">
        <v>1879914</v>
      </c>
      <c r="DE34" s="611"/>
      <c r="DF34" s="611"/>
      <c r="DG34" s="611"/>
      <c r="DH34" s="611"/>
      <c r="DI34" s="611"/>
      <c r="DJ34" s="611"/>
      <c r="DK34" s="612"/>
      <c r="DL34" s="619">
        <v>1562583</v>
      </c>
      <c r="DM34" s="611"/>
      <c r="DN34" s="611"/>
      <c r="DO34" s="611"/>
      <c r="DP34" s="611"/>
      <c r="DQ34" s="611"/>
      <c r="DR34" s="611"/>
      <c r="DS34" s="611"/>
      <c r="DT34" s="611"/>
      <c r="DU34" s="611"/>
      <c r="DV34" s="612"/>
      <c r="DW34" s="615">
        <v>10.3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863215</v>
      </c>
      <c r="S35" s="611"/>
      <c r="T35" s="611"/>
      <c r="U35" s="611"/>
      <c r="V35" s="611"/>
      <c r="W35" s="611"/>
      <c r="X35" s="611"/>
      <c r="Y35" s="612"/>
      <c r="Z35" s="613">
        <v>3.2</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139770</v>
      </c>
      <c r="CS35" s="631"/>
      <c r="CT35" s="631"/>
      <c r="CU35" s="631"/>
      <c r="CV35" s="631"/>
      <c r="CW35" s="631"/>
      <c r="CX35" s="631"/>
      <c r="CY35" s="632"/>
      <c r="CZ35" s="615">
        <v>0.5</v>
      </c>
      <c r="DA35" s="643"/>
      <c r="DB35" s="643"/>
      <c r="DC35" s="645"/>
      <c r="DD35" s="619">
        <v>103499</v>
      </c>
      <c r="DE35" s="631"/>
      <c r="DF35" s="631"/>
      <c r="DG35" s="631"/>
      <c r="DH35" s="631"/>
      <c r="DI35" s="631"/>
      <c r="DJ35" s="631"/>
      <c r="DK35" s="632"/>
      <c r="DL35" s="619">
        <v>102773</v>
      </c>
      <c r="DM35" s="631"/>
      <c r="DN35" s="631"/>
      <c r="DO35" s="631"/>
      <c r="DP35" s="631"/>
      <c r="DQ35" s="631"/>
      <c r="DR35" s="631"/>
      <c r="DS35" s="631"/>
      <c r="DT35" s="631"/>
      <c r="DU35" s="631"/>
      <c r="DV35" s="632"/>
      <c r="DW35" s="615">
        <v>0.7</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611106</v>
      </c>
      <c r="S36" s="611"/>
      <c r="T36" s="611"/>
      <c r="U36" s="611"/>
      <c r="V36" s="611"/>
      <c r="W36" s="611"/>
      <c r="X36" s="611"/>
      <c r="Y36" s="612"/>
      <c r="Z36" s="613">
        <v>2.2000000000000002</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4181382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6583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2519443</v>
      </c>
      <c r="CS36" s="611"/>
      <c r="CT36" s="611"/>
      <c r="CU36" s="611"/>
      <c r="CV36" s="611"/>
      <c r="CW36" s="611"/>
      <c r="CX36" s="611"/>
      <c r="CY36" s="612"/>
      <c r="CZ36" s="615">
        <v>9.4</v>
      </c>
      <c r="DA36" s="643"/>
      <c r="DB36" s="643"/>
      <c r="DC36" s="645"/>
      <c r="DD36" s="619">
        <v>2011328</v>
      </c>
      <c r="DE36" s="611"/>
      <c r="DF36" s="611"/>
      <c r="DG36" s="611"/>
      <c r="DH36" s="611"/>
      <c r="DI36" s="611"/>
      <c r="DJ36" s="611"/>
      <c r="DK36" s="612"/>
      <c r="DL36" s="619">
        <v>923131</v>
      </c>
      <c r="DM36" s="611"/>
      <c r="DN36" s="611"/>
      <c r="DO36" s="611"/>
      <c r="DP36" s="611"/>
      <c r="DQ36" s="611"/>
      <c r="DR36" s="611"/>
      <c r="DS36" s="611"/>
      <c r="DT36" s="611"/>
      <c r="DU36" s="611"/>
      <c r="DV36" s="612"/>
      <c r="DW36" s="615">
        <v>6.1</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736747</v>
      </c>
      <c r="S37" s="611"/>
      <c r="T37" s="611"/>
      <c r="U37" s="611"/>
      <c r="V37" s="611"/>
      <c r="W37" s="611"/>
      <c r="X37" s="611"/>
      <c r="Y37" s="612"/>
      <c r="Z37" s="613">
        <v>2.7</v>
      </c>
      <c r="AA37" s="613"/>
      <c r="AB37" s="613"/>
      <c r="AC37" s="613"/>
      <c r="AD37" s="614">
        <v>49796</v>
      </c>
      <c r="AE37" s="614"/>
      <c r="AF37" s="614"/>
      <c r="AG37" s="614"/>
      <c r="AH37" s="614"/>
      <c r="AI37" s="614"/>
      <c r="AJ37" s="614"/>
      <c r="AK37" s="614"/>
      <c r="AL37" s="615">
        <v>0.3</v>
      </c>
      <c r="AM37" s="616"/>
      <c r="AN37" s="616"/>
      <c r="AO37" s="617"/>
      <c r="AQ37" s="673" t="s">
        <v>319</v>
      </c>
      <c r="AR37" s="674"/>
      <c r="AS37" s="674"/>
      <c r="AT37" s="674"/>
      <c r="AU37" s="674"/>
      <c r="AV37" s="674"/>
      <c r="AW37" s="674"/>
      <c r="AX37" s="674"/>
      <c r="AY37" s="675"/>
      <c r="AZ37" s="610">
        <v>906287</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-18631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298344</v>
      </c>
      <c r="CS37" s="631"/>
      <c r="CT37" s="631"/>
      <c r="CU37" s="631"/>
      <c r="CV37" s="631"/>
      <c r="CW37" s="631"/>
      <c r="CX37" s="631"/>
      <c r="CY37" s="632"/>
      <c r="CZ37" s="615">
        <v>1.1000000000000001</v>
      </c>
      <c r="DA37" s="643"/>
      <c r="DB37" s="643"/>
      <c r="DC37" s="645"/>
      <c r="DD37" s="619">
        <v>297881</v>
      </c>
      <c r="DE37" s="631"/>
      <c r="DF37" s="631"/>
      <c r="DG37" s="631"/>
      <c r="DH37" s="631"/>
      <c r="DI37" s="631"/>
      <c r="DJ37" s="631"/>
      <c r="DK37" s="632"/>
      <c r="DL37" s="619">
        <v>284019</v>
      </c>
      <c r="DM37" s="631"/>
      <c r="DN37" s="631"/>
      <c r="DO37" s="631"/>
      <c r="DP37" s="631"/>
      <c r="DQ37" s="631"/>
      <c r="DR37" s="631"/>
      <c r="DS37" s="631"/>
      <c r="DT37" s="631"/>
      <c r="DU37" s="631"/>
      <c r="DV37" s="632"/>
      <c r="DW37" s="615">
        <v>1.9</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1775062</v>
      </c>
      <c r="S38" s="611"/>
      <c r="T38" s="611"/>
      <c r="U38" s="611"/>
      <c r="V38" s="611"/>
      <c r="W38" s="611"/>
      <c r="X38" s="611"/>
      <c r="Y38" s="612"/>
      <c r="Z38" s="613">
        <v>6.5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612412</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9548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2547569</v>
      </c>
      <c r="CS38" s="611"/>
      <c r="CT38" s="611"/>
      <c r="CU38" s="611"/>
      <c r="CV38" s="611"/>
      <c r="CW38" s="611"/>
      <c r="CX38" s="611"/>
      <c r="CY38" s="612"/>
      <c r="CZ38" s="615">
        <v>9.5</v>
      </c>
      <c r="DA38" s="643"/>
      <c r="DB38" s="643"/>
      <c r="DC38" s="645"/>
      <c r="DD38" s="619">
        <v>2061284</v>
      </c>
      <c r="DE38" s="611"/>
      <c r="DF38" s="611"/>
      <c r="DG38" s="611"/>
      <c r="DH38" s="611"/>
      <c r="DI38" s="611"/>
      <c r="DJ38" s="611"/>
      <c r="DK38" s="612"/>
      <c r="DL38" s="619">
        <v>2032949</v>
      </c>
      <c r="DM38" s="611"/>
      <c r="DN38" s="611"/>
      <c r="DO38" s="611"/>
      <c r="DP38" s="611"/>
      <c r="DQ38" s="611"/>
      <c r="DR38" s="611"/>
      <c r="DS38" s="611"/>
      <c r="DT38" s="611"/>
      <c r="DU38" s="611"/>
      <c r="DV38" s="612"/>
      <c r="DW38" s="615">
        <v>13.5</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114460</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14674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1188124</v>
      </c>
      <c r="CS39" s="631"/>
      <c r="CT39" s="631"/>
      <c r="CU39" s="631"/>
      <c r="CV39" s="631"/>
      <c r="CW39" s="631"/>
      <c r="CX39" s="631"/>
      <c r="CY39" s="632"/>
      <c r="CZ39" s="615">
        <v>4.4000000000000004</v>
      </c>
      <c r="DA39" s="643"/>
      <c r="DB39" s="643"/>
      <c r="DC39" s="645"/>
      <c r="DD39" s="619">
        <v>264801</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128562</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654</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639370</v>
      </c>
      <c r="CS40" s="611"/>
      <c r="CT40" s="611"/>
      <c r="CU40" s="611"/>
      <c r="CV40" s="611"/>
      <c r="CW40" s="611"/>
      <c r="CX40" s="611"/>
      <c r="CY40" s="612"/>
      <c r="CZ40" s="615">
        <v>2.4</v>
      </c>
      <c r="DA40" s="643"/>
      <c r="DB40" s="643"/>
      <c r="DC40" s="645"/>
      <c r="DD40" s="619">
        <v>425636</v>
      </c>
      <c r="DE40" s="611"/>
      <c r="DF40" s="611"/>
      <c r="DG40" s="611"/>
      <c r="DH40" s="611"/>
      <c r="DI40" s="611"/>
      <c r="DJ40" s="611"/>
      <c r="DK40" s="612"/>
      <c r="DL40" s="619">
        <v>106639</v>
      </c>
      <c r="DM40" s="611"/>
      <c r="DN40" s="611"/>
      <c r="DO40" s="611"/>
      <c r="DP40" s="611"/>
      <c r="DQ40" s="611"/>
      <c r="DR40" s="611"/>
      <c r="DS40" s="611"/>
      <c r="DT40" s="611"/>
      <c r="DU40" s="611"/>
      <c r="DV40" s="612"/>
      <c r="DW40" s="615">
        <v>0.7</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27192700</v>
      </c>
      <c r="S41" s="683"/>
      <c r="T41" s="683"/>
      <c r="U41" s="683"/>
      <c r="V41" s="683"/>
      <c r="W41" s="683"/>
      <c r="X41" s="683"/>
      <c r="Y41" s="687"/>
      <c r="Z41" s="688">
        <v>100</v>
      </c>
      <c r="AA41" s="688"/>
      <c r="AB41" s="688"/>
      <c r="AC41" s="688"/>
      <c r="AD41" s="689">
        <v>14974076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569551</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331</v>
      </c>
      <c r="AR42" s="680"/>
      <c r="AS42" s="680"/>
      <c r="AT42" s="680"/>
      <c r="AU42" s="680"/>
      <c r="AV42" s="680"/>
      <c r="AW42" s="680"/>
      <c r="AX42" s="680"/>
      <c r="AY42" s="681"/>
      <c r="AZ42" s="682">
        <v>1978018</v>
      </c>
      <c r="BA42" s="683"/>
      <c r="BB42" s="683"/>
      <c r="BC42" s="683"/>
      <c r="BD42" s="669"/>
      <c r="BE42" s="669"/>
      <c r="BF42" s="671"/>
      <c r="BG42" s="662"/>
      <c r="BH42" s="663"/>
      <c r="BI42" s="663"/>
      <c r="BJ42" s="663"/>
      <c r="BK42" s="663"/>
      <c r="BL42" s="215"/>
      <c r="BM42" s="634" t="s">
        <v>339</v>
      </c>
      <c r="BN42" s="634"/>
      <c r="BO42" s="634"/>
      <c r="BP42" s="634"/>
      <c r="BQ42" s="634"/>
      <c r="BR42" s="634"/>
      <c r="BS42" s="634"/>
      <c r="BT42" s="634"/>
      <c r="BU42" s="635"/>
      <c r="BV42" s="682">
        <v>338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2636052</v>
      </c>
      <c r="CS42" s="631"/>
      <c r="CT42" s="631"/>
      <c r="CU42" s="631"/>
      <c r="CV42" s="631"/>
      <c r="CW42" s="631"/>
      <c r="CX42" s="631"/>
      <c r="CY42" s="632"/>
      <c r="CZ42" s="615">
        <v>9.9</v>
      </c>
      <c r="DA42" s="643"/>
      <c r="DB42" s="643"/>
      <c r="DC42" s="645"/>
      <c r="DD42" s="619">
        <v>401342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59210</v>
      </c>
      <c r="CS43" s="631"/>
      <c r="CT43" s="631"/>
      <c r="CU43" s="631"/>
      <c r="CV43" s="631"/>
      <c r="CW43" s="631"/>
      <c r="CX43" s="631"/>
      <c r="CY43" s="632"/>
      <c r="CZ43" s="615">
        <v>0.2</v>
      </c>
      <c r="DA43" s="643"/>
      <c r="DB43" s="643"/>
      <c r="DC43" s="645"/>
      <c r="DD43" s="619">
        <v>58927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2622402</v>
      </c>
      <c r="CS44" s="611"/>
      <c r="CT44" s="611"/>
      <c r="CU44" s="611"/>
      <c r="CV44" s="611"/>
      <c r="CW44" s="611"/>
      <c r="CX44" s="611"/>
      <c r="CY44" s="612"/>
      <c r="CZ44" s="615">
        <v>9.8000000000000007</v>
      </c>
      <c r="DA44" s="616"/>
      <c r="DB44" s="616"/>
      <c r="DC44" s="622"/>
      <c r="DD44" s="619">
        <v>394392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735643</v>
      </c>
      <c r="CS45" s="631"/>
      <c r="CT45" s="631"/>
      <c r="CU45" s="631"/>
      <c r="CV45" s="631"/>
      <c r="CW45" s="631"/>
      <c r="CX45" s="631"/>
      <c r="CY45" s="632"/>
      <c r="CZ45" s="615">
        <v>2.8</v>
      </c>
      <c r="DA45" s="643"/>
      <c r="DB45" s="643"/>
      <c r="DC45" s="645"/>
      <c r="DD45" s="619">
        <v>19185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1463563</v>
      </c>
      <c r="CS46" s="611"/>
      <c r="CT46" s="611"/>
      <c r="CU46" s="611"/>
      <c r="CV46" s="611"/>
      <c r="CW46" s="611"/>
      <c r="CX46" s="611"/>
      <c r="CY46" s="612"/>
      <c r="CZ46" s="615">
        <v>5.5</v>
      </c>
      <c r="DA46" s="616"/>
      <c r="DB46" s="616"/>
      <c r="DC46" s="622"/>
      <c r="DD46" s="619">
        <v>331947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v>13650</v>
      </c>
      <c r="CS47" s="631"/>
      <c r="CT47" s="631"/>
      <c r="CU47" s="631"/>
      <c r="CV47" s="631"/>
      <c r="CW47" s="631"/>
      <c r="CX47" s="631"/>
      <c r="CY47" s="632"/>
      <c r="CZ47" s="615">
        <v>0.1</v>
      </c>
      <c r="DA47" s="643"/>
      <c r="DB47" s="643"/>
      <c r="DC47" s="645"/>
      <c r="DD47" s="619">
        <v>6950</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350</v>
      </c>
      <c r="CE49" s="634"/>
      <c r="CF49" s="634"/>
      <c r="CG49" s="634"/>
      <c r="CH49" s="634"/>
      <c r="CI49" s="634"/>
      <c r="CJ49" s="634"/>
      <c r="CK49" s="634"/>
      <c r="CL49" s="634"/>
      <c r="CM49" s="634"/>
      <c r="CN49" s="634"/>
      <c r="CO49" s="634"/>
      <c r="CP49" s="634"/>
      <c r="CQ49" s="635"/>
      <c r="CR49" s="682">
        <v>26746160</v>
      </c>
      <c r="CS49" s="669"/>
      <c r="CT49" s="669"/>
      <c r="CU49" s="669"/>
      <c r="CV49" s="669"/>
      <c r="CW49" s="669"/>
      <c r="CX49" s="669"/>
      <c r="CY49" s="698"/>
      <c r="CZ49" s="690">
        <v>100</v>
      </c>
      <c r="DA49" s="699"/>
      <c r="DB49" s="699"/>
      <c r="DC49" s="700"/>
      <c r="DD49" s="701">
        <v>17640189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XLtAXYIeVYPNr2TezeRcXoHjKuOP4G8IY5avzzhcEKhJGWa3cicCXcE0Q/cPaQjqB1+CIfyniSN87L4E5M5Kw==" saltValue="lyIUcG/Aw0Mper6ZQPcl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27215</v>
      </c>
      <c r="R7" s="740"/>
      <c r="S7" s="740"/>
      <c r="T7" s="740"/>
      <c r="U7" s="740"/>
      <c r="V7" s="740">
        <v>26769</v>
      </c>
      <c r="W7" s="740"/>
      <c r="X7" s="740"/>
      <c r="Y7" s="740"/>
      <c r="Z7" s="740"/>
      <c r="AA7" s="740">
        <v>447</v>
      </c>
      <c r="AB7" s="740"/>
      <c r="AC7" s="740"/>
      <c r="AD7" s="740"/>
      <c r="AE7" s="741"/>
      <c r="AF7" s="742">
        <v>353</v>
      </c>
      <c r="AG7" s="743"/>
      <c r="AH7" s="743"/>
      <c r="AI7" s="743"/>
      <c r="AJ7" s="744"/>
      <c r="AK7" s="745">
        <v>863</v>
      </c>
      <c r="AL7" s="746"/>
      <c r="AM7" s="746"/>
      <c r="AN7" s="746"/>
      <c r="AO7" s="746"/>
      <c r="AP7" s="746">
        <v>23723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558</v>
      </c>
      <c r="BT7" s="734"/>
      <c r="BU7" s="734"/>
      <c r="BV7" s="734"/>
      <c r="BW7" s="734"/>
      <c r="BX7" s="734"/>
      <c r="BY7" s="734"/>
      <c r="BZ7" s="734"/>
      <c r="CA7" s="734"/>
      <c r="CB7" s="734"/>
      <c r="CC7" s="734"/>
      <c r="CD7" s="734"/>
      <c r="CE7" s="734"/>
      <c r="CF7" s="734"/>
      <c r="CG7" s="749"/>
      <c r="CH7" s="730">
        <v>12</v>
      </c>
      <c r="CI7" s="731"/>
      <c r="CJ7" s="731"/>
      <c r="CK7" s="731"/>
      <c r="CL7" s="732"/>
      <c r="CM7" s="730">
        <v>142</v>
      </c>
      <c r="CN7" s="731"/>
      <c r="CO7" s="731"/>
      <c r="CP7" s="731"/>
      <c r="CQ7" s="732"/>
      <c r="CR7" s="730">
        <v>110</v>
      </c>
      <c r="CS7" s="731"/>
      <c r="CT7" s="731"/>
      <c r="CU7" s="731"/>
      <c r="CV7" s="732"/>
      <c r="CW7" s="730" t="s">
        <v>485</v>
      </c>
      <c r="CX7" s="731"/>
      <c r="CY7" s="731"/>
      <c r="CZ7" s="731"/>
      <c r="DA7" s="732"/>
      <c r="DB7" s="730" t="s">
        <v>485</v>
      </c>
      <c r="DC7" s="731"/>
      <c r="DD7" s="731"/>
      <c r="DE7" s="731"/>
      <c r="DF7" s="732"/>
      <c r="DG7" s="730" t="s">
        <v>485</v>
      </c>
      <c r="DH7" s="731"/>
      <c r="DI7" s="731"/>
      <c r="DJ7" s="731"/>
      <c r="DK7" s="732"/>
      <c r="DL7" s="730" t="s">
        <v>485</v>
      </c>
      <c r="DM7" s="731"/>
      <c r="DN7" s="731"/>
      <c r="DO7" s="731"/>
      <c r="DP7" s="732"/>
      <c r="DQ7" s="730" t="s">
        <v>485</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559</v>
      </c>
      <c r="BT8" s="761"/>
      <c r="BU8" s="761"/>
      <c r="BV8" s="761"/>
      <c r="BW8" s="761"/>
      <c r="BX8" s="761"/>
      <c r="BY8" s="761"/>
      <c r="BZ8" s="761"/>
      <c r="CA8" s="761"/>
      <c r="CB8" s="761"/>
      <c r="CC8" s="761"/>
      <c r="CD8" s="761"/>
      <c r="CE8" s="761"/>
      <c r="CF8" s="761"/>
      <c r="CG8" s="762"/>
      <c r="CH8" s="763">
        <v>-7</v>
      </c>
      <c r="CI8" s="764"/>
      <c r="CJ8" s="764"/>
      <c r="CK8" s="764"/>
      <c r="CL8" s="765"/>
      <c r="CM8" s="763">
        <v>274</v>
      </c>
      <c r="CN8" s="764"/>
      <c r="CO8" s="764"/>
      <c r="CP8" s="764"/>
      <c r="CQ8" s="765"/>
      <c r="CR8" s="763">
        <v>203</v>
      </c>
      <c r="CS8" s="764"/>
      <c r="CT8" s="764"/>
      <c r="CU8" s="764"/>
      <c r="CV8" s="765"/>
      <c r="CW8" s="763" t="s">
        <v>485</v>
      </c>
      <c r="CX8" s="764"/>
      <c r="CY8" s="764"/>
      <c r="CZ8" s="764"/>
      <c r="DA8" s="765"/>
      <c r="DB8" s="763" t="s">
        <v>485</v>
      </c>
      <c r="DC8" s="764"/>
      <c r="DD8" s="764"/>
      <c r="DE8" s="764"/>
      <c r="DF8" s="765"/>
      <c r="DG8" s="763" t="s">
        <v>485</v>
      </c>
      <c r="DH8" s="764"/>
      <c r="DI8" s="764"/>
      <c r="DJ8" s="764"/>
      <c r="DK8" s="765"/>
      <c r="DL8" s="763" t="s">
        <v>485</v>
      </c>
      <c r="DM8" s="764"/>
      <c r="DN8" s="764"/>
      <c r="DO8" s="764"/>
      <c r="DP8" s="765"/>
      <c r="DQ8" s="763" t="s">
        <v>485</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560</v>
      </c>
      <c r="BT9" s="761"/>
      <c r="BU9" s="761"/>
      <c r="BV9" s="761"/>
      <c r="BW9" s="761"/>
      <c r="BX9" s="761"/>
      <c r="BY9" s="761"/>
      <c r="BZ9" s="761"/>
      <c r="CA9" s="761"/>
      <c r="CB9" s="761"/>
      <c r="CC9" s="761"/>
      <c r="CD9" s="761"/>
      <c r="CE9" s="761"/>
      <c r="CF9" s="761"/>
      <c r="CG9" s="762"/>
      <c r="CH9" s="763">
        <v>-1</v>
      </c>
      <c r="CI9" s="764"/>
      <c r="CJ9" s="764"/>
      <c r="CK9" s="764"/>
      <c r="CL9" s="765"/>
      <c r="CM9" s="763">
        <v>48</v>
      </c>
      <c r="CN9" s="764"/>
      <c r="CO9" s="764"/>
      <c r="CP9" s="764"/>
      <c r="CQ9" s="765"/>
      <c r="CR9" s="763">
        <v>18</v>
      </c>
      <c r="CS9" s="764"/>
      <c r="CT9" s="764"/>
      <c r="CU9" s="764"/>
      <c r="CV9" s="765"/>
      <c r="CW9" s="763">
        <v>3</v>
      </c>
      <c r="CX9" s="764"/>
      <c r="CY9" s="764"/>
      <c r="CZ9" s="764"/>
      <c r="DA9" s="765"/>
      <c r="DB9" s="763">
        <v>210</v>
      </c>
      <c r="DC9" s="764"/>
      <c r="DD9" s="764"/>
      <c r="DE9" s="764"/>
      <c r="DF9" s="765"/>
      <c r="DG9" s="763" t="s">
        <v>485</v>
      </c>
      <c r="DH9" s="764"/>
      <c r="DI9" s="764"/>
      <c r="DJ9" s="764"/>
      <c r="DK9" s="765"/>
      <c r="DL9" s="763" t="s">
        <v>485</v>
      </c>
      <c r="DM9" s="764"/>
      <c r="DN9" s="764"/>
      <c r="DO9" s="764"/>
      <c r="DP9" s="765"/>
      <c r="DQ9" s="763" t="s">
        <v>485</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561</v>
      </c>
      <c r="BT10" s="761"/>
      <c r="BU10" s="761"/>
      <c r="BV10" s="761"/>
      <c r="BW10" s="761"/>
      <c r="BX10" s="761"/>
      <c r="BY10" s="761"/>
      <c r="BZ10" s="761"/>
      <c r="CA10" s="761"/>
      <c r="CB10" s="761"/>
      <c r="CC10" s="761"/>
      <c r="CD10" s="761"/>
      <c r="CE10" s="761"/>
      <c r="CF10" s="761"/>
      <c r="CG10" s="762"/>
      <c r="CH10" s="763">
        <v>-4</v>
      </c>
      <c r="CI10" s="764"/>
      <c r="CJ10" s="764"/>
      <c r="CK10" s="764"/>
      <c r="CL10" s="765"/>
      <c r="CM10" s="763">
        <v>-146</v>
      </c>
      <c r="CN10" s="764"/>
      <c r="CO10" s="764"/>
      <c r="CP10" s="764"/>
      <c r="CQ10" s="765"/>
      <c r="CR10" s="763">
        <v>3</v>
      </c>
      <c r="CS10" s="764"/>
      <c r="CT10" s="764"/>
      <c r="CU10" s="764"/>
      <c r="CV10" s="765"/>
      <c r="CW10" s="763" t="s">
        <v>547</v>
      </c>
      <c r="CX10" s="764"/>
      <c r="CY10" s="764"/>
      <c r="CZ10" s="764"/>
      <c r="DA10" s="765"/>
      <c r="DB10" s="763" t="s">
        <v>485</v>
      </c>
      <c r="DC10" s="764"/>
      <c r="DD10" s="764"/>
      <c r="DE10" s="764"/>
      <c r="DF10" s="765"/>
      <c r="DG10" s="763" t="s">
        <v>485</v>
      </c>
      <c r="DH10" s="764"/>
      <c r="DI10" s="764"/>
      <c r="DJ10" s="764"/>
      <c r="DK10" s="765"/>
      <c r="DL10" s="763" t="s">
        <v>485</v>
      </c>
      <c r="DM10" s="764"/>
      <c r="DN10" s="764"/>
      <c r="DO10" s="764"/>
      <c r="DP10" s="765"/>
      <c r="DQ10" s="763" t="s">
        <v>485</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562</v>
      </c>
      <c r="BT11" s="761"/>
      <c r="BU11" s="761"/>
      <c r="BV11" s="761"/>
      <c r="BW11" s="761"/>
      <c r="BX11" s="761"/>
      <c r="BY11" s="761"/>
      <c r="BZ11" s="761"/>
      <c r="CA11" s="761"/>
      <c r="CB11" s="761"/>
      <c r="CC11" s="761"/>
      <c r="CD11" s="761"/>
      <c r="CE11" s="761"/>
      <c r="CF11" s="761"/>
      <c r="CG11" s="762"/>
      <c r="CH11" s="763">
        <v>3</v>
      </c>
      <c r="CI11" s="764"/>
      <c r="CJ11" s="764"/>
      <c r="CK11" s="764"/>
      <c r="CL11" s="765"/>
      <c r="CM11" s="763">
        <v>10</v>
      </c>
      <c r="CN11" s="764"/>
      <c r="CO11" s="764"/>
      <c r="CP11" s="764"/>
      <c r="CQ11" s="765"/>
      <c r="CR11" s="763">
        <v>5</v>
      </c>
      <c r="CS11" s="764"/>
      <c r="CT11" s="764"/>
      <c r="CU11" s="764"/>
      <c r="CV11" s="765"/>
      <c r="CW11" s="763" t="s">
        <v>485</v>
      </c>
      <c r="CX11" s="764"/>
      <c r="CY11" s="764"/>
      <c r="CZ11" s="764"/>
      <c r="DA11" s="765"/>
      <c r="DB11" s="763" t="s">
        <v>485</v>
      </c>
      <c r="DC11" s="764"/>
      <c r="DD11" s="764"/>
      <c r="DE11" s="764"/>
      <c r="DF11" s="765"/>
      <c r="DG11" s="763" t="s">
        <v>485</v>
      </c>
      <c r="DH11" s="764"/>
      <c r="DI11" s="764"/>
      <c r="DJ11" s="764"/>
      <c r="DK11" s="765"/>
      <c r="DL11" s="763" t="s">
        <v>485</v>
      </c>
      <c r="DM11" s="764"/>
      <c r="DN11" s="764"/>
      <c r="DO11" s="764"/>
      <c r="DP11" s="765"/>
      <c r="DQ11" s="763" t="s">
        <v>485</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375</v>
      </c>
      <c r="B23" s="776" t="s">
        <v>376</v>
      </c>
      <c r="C23" s="777"/>
      <c r="D23" s="777"/>
      <c r="E23" s="777"/>
      <c r="F23" s="777"/>
      <c r="G23" s="777"/>
      <c r="H23" s="777"/>
      <c r="I23" s="777"/>
      <c r="J23" s="777"/>
      <c r="K23" s="777"/>
      <c r="L23" s="777"/>
      <c r="M23" s="777"/>
      <c r="N23" s="777"/>
      <c r="O23" s="777"/>
      <c r="P23" s="778"/>
      <c r="Q23" s="779">
        <v>27193</v>
      </c>
      <c r="R23" s="780"/>
      <c r="S23" s="780"/>
      <c r="T23" s="780"/>
      <c r="U23" s="780"/>
      <c r="V23" s="780">
        <v>26746</v>
      </c>
      <c r="W23" s="780"/>
      <c r="X23" s="780"/>
      <c r="Y23" s="780"/>
      <c r="Z23" s="780"/>
      <c r="AA23" s="780">
        <v>447</v>
      </c>
      <c r="AB23" s="780"/>
      <c r="AC23" s="780"/>
      <c r="AD23" s="780"/>
      <c r="AE23" s="781"/>
      <c r="AF23" s="782">
        <v>353</v>
      </c>
      <c r="AG23" s="780"/>
      <c r="AH23" s="780"/>
      <c r="AI23" s="780"/>
      <c r="AJ23" s="783"/>
      <c r="AK23" s="784"/>
      <c r="AL23" s="785"/>
      <c r="AM23" s="785"/>
      <c r="AN23" s="785"/>
      <c r="AO23" s="785"/>
      <c r="AP23" s="780">
        <v>23723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387</v>
      </c>
      <c r="C28" s="737"/>
      <c r="D28" s="737"/>
      <c r="E28" s="737"/>
      <c r="F28" s="737"/>
      <c r="G28" s="737"/>
      <c r="H28" s="737"/>
      <c r="I28" s="737"/>
      <c r="J28" s="737"/>
      <c r="K28" s="737"/>
      <c r="L28" s="737"/>
      <c r="M28" s="737"/>
      <c r="N28" s="737"/>
      <c r="O28" s="737"/>
      <c r="P28" s="738"/>
      <c r="Q28" s="809">
        <v>7304</v>
      </c>
      <c r="R28" s="810"/>
      <c r="S28" s="810"/>
      <c r="T28" s="810"/>
      <c r="U28" s="810"/>
      <c r="V28" s="810">
        <v>7298</v>
      </c>
      <c r="W28" s="810"/>
      <c r="X28" s="810"/>
      <c r="Y28" s="810"/>
      <c r="Z28" s="810"/>
      <c r="AA28" s="810">
        <v>7</v>
      </c>
      <c r="AB28" s="810"/>
      <c r="AC28" s="810"/>
      <c r="AD28" s="810"/>
      <c r="AE28" s="811"/>
      <c r="AF28" s="812">
        <v>7</v>
      </c>
      <c r="AG28" s="810"/>
      <c r="AH28" s="810"/>
      <c r="AI28" s="810"/>
      <c r="AJ28" s="813"/>
      <c r="AK28" s="814">
        <v>570</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388</v>
      </c>
      <c r="C29" s="768"/>
      <c r="D29" s="768"/>
      <c r="E29" s="768"/>
      <c r="F29" s="768"/>
      <c r="G29" s="768"/>
      <c r="H29" s="768"/>
      <c r="I29" s="768"/>
      <c r="J29" s="768"/>
      <c r="K29" s="768"/>
      <c r="L29" s="768"/>
      <c r="M29" s="768"/>
      <c r="N29" s="768"/>
      <c r="O29" s="768"/>
      <c r="P29" s="769"/>
      <c r="Q29" s="770">
        <v>6553</v>
      </c>
      <c r="R29" s="771"/>
      <c r="S29" s="771"/>
      <c r="T29" s="771"/>
      <c r="U29" s="771"/>
      <c r="V29" s="771">
        <v>6423</v>
      </c>
      <c r="W29" s="771"/>
      <c r="X29" s="771"/>
      <c r="Y29" s="771"/>
      <c r="Z29" s="771"/>
      <c r="AA29" s="771">
        <v>130</v>
      </c>
      <c r="AB29" s="771"/>
      <c r="AC29" s="771"/>
      <c r="AD29" s="771"/>
      <c r="AE29" s="772"/>
      <c r="AF29" s="773">
        <v>130</v>
      </c>
      <c r="AG29" s="774"/>
      <c r="AH29" s="774"/>
      <c r="AI29" s="774"/>
      <c r="AJ29" s="775"/>
      <c r="AK29" s="821">
        <v>981</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389</v>
      </c>
      <c r="C30" s="768"/>
      <c r="D30" s="768"/>
      <c r="E30" s="768"/>
      <c r="F30" s="768"/>
      <c r="G30" s="768"/>
      <c r="H30" s="768"/>
      <c r="I30" s="768"/>
      <c r="J30" s="768"/>
      <c r="K30" s="768"/>
      <c r="L30" s="768"/>
      <c r="M30" s="768"/>
      <c r="N30" s="768"/>
      <c r="O30" s="768"/>
      <c r="P30" s="769"/>
      <c r="Q30" s="770">
        <v>922</v>
      </c>
      <c r="R30" s="771"/>
      <c r="S30" s="771"/>
      <c r="T30" s="771"/>
      <c r="U30" s="771"/>
      <c r="V30" s="771">
        <v>921</v>
      </c>
      <c r="W30" s="771"/>
      <c r="X30" s="771"/>
      <c r="Y30" s="771"/>
      <c r="Z30" s="771"/>
      <c r="AA30" s="771">
        <v>1</v>
      </c>
      <c r="AB30" s="771"/>
      <c r="AC30" s="771"/>
      <c r="AD30" s="771"/>
      <c r="AE30" s="772"/>
      <c r="AF30" s="773">
        <v>1</v>
      </c>
      <c r="AG30" s="774"/>
      <c r="AH30" s="774"/>
      <c r="AI30" s="774"/>
      <c r="AJ30" s="775"/>
      <c r="AK30" s="821">
        <v>229</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390</v>
      </c>
      <c r="C31" s="768"/>
      <c r="D31" s="768"/>
      <c r="E31" s="768"/>
      <c r="F31" s="768"/>
      <c r="G31" s="768"/>
      <c r="H31" s="768"/>
      <c r="I31" s="768"/>
      <c r="J31" s="768"/>
      <c r="K31" s="768"/>
      <c r="L31" s="768"/>
      <c r="M31" s="768"/>
      <c r="N31" s="768"/>
      <c r="O31" s="768"/>
      <c r="P31" s="769"/>
      <c r="Q31" s="770">
        <v>2152</v>
      </c>
      <c r="R31" s="771"/>
      <c r="S31" s="771"/>
      <c r="T31" s="771"/>
      <c r="U31" s="771"/>
      <c r="V31" s="771">
        <v>2056</v>
      </c>
      <c r="W31" s="771"/>
      <c r="X31" s="771"/>
      <c r="Y31" s="771"/>
      <c r="Z31" s="771"/>
      <c r="AA31" s="771">
        <v>95</v>
      </c>
      <c r="AB31" s="771"/>
      <c r="AC31" s="771"/>
      <c r="AD31" s="771"/>
      <c r="AE31" s="772"/>
      <c r="AF31" s="773">
        <v>2347</v>
      </c>
      <c r="AG31" s="774"/>
      <c r="AH31" s="774"/>
      <c r="AI31" s="774"/>
      <c r="AJ31" s="775"/>
      <c r="AK31" s="821">
        <v>72</v>
      </c>
      <c r="AL31" s="817"/>
      <c r="AM31" s="817"/>
      <c r="AN31" s="817"/>
      <c r="AO31" s="817"/>
      <c r="AP31" s="817">
        <v>5079</v>
      </c>
      <c r="AQ31" s="817"/>
      <c r="AR31" s="817"/>
      <c r="AS31" s="817"/>
      <c r="AT31" s="817"/>
      <c r="AU31" s="817">
        <v>549</v>
      </c>
      <c r="AV31" s="817"/>
      <c r="AW31" s="817"/>
      <c r="AX31" s="817"/>
      <c r="AY31" s="817"/>
      <c r="AZ31" s="818" t="s">
        <v>547</v>
      </c>
      <c r="BA31" s="818"/>
      <c r="BB31" s="818"/>
      <c r="BC31" s="818"/>
      <c r="BD31" s="818"/>
      <c r="BE31" s="819" t="s">
        <v>391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634</v>
      </c>
      <c r="R32" s="771"/>
      <c r="S32" s="771"/>
      <c r="T32" s="771"/>
      <c r="U32" s="771"/>
      <c r="V32" s="771">
        <v>679</v>
      </c>
      <c r="W32" s="771"/>
      <c r="X32" s="771"/>
      <c r="Y32" s="771"/>
      <c r="Z32" s="771"/>
      <c r="AA32" s="771">
        <v>-45</v>
      </c>
      <c r="AB32" s="771"/>
      <c r="AC32" s="771"/>
      <c r="AD32" s="771"/>
      <c r="AE32" s="772"/>
      <c r="AF32" s="773">
        <v>61</v>
      </c>
      <c r="AG32" s="774"/>
      <c r="AH32" s="774"/>
      <c r="AI32" s="774"/>
      <c r="AJ32" s="775"/>
      <c r="AK32" s="821">
        <v>612</v>
      </c>
      <c r="AL32" s="817"/>
      <c r="AM32" s="817"/>
      <c r="AN32" s="817"/>
      <c r="AO32" s="817"/>
      <c r="AP32" s="817">
        <v>704</v>
      </c>
      <c r="AQ32" s="817"/>
      <c r="AR32" s="817"/>
      <c r="AS32" s="817"/>
      <c r="AT32" s="817"/>
      <c r="AU32" s="817">
        <v>631</v>
      </c>
      <c r="AV32" s="817"/>
      <c r="AW32" s="817"/>
      <c r="AX32" s="817"/>
      <c r="AY32" s="817"/>
      <c r="AZ32" s="818" t="s">
        <v>547</v>
      </c>
      <c r="BA32" s="818"/>
      <c r="BB32" s="818"/>
      <c r="BC32" s="818"/>
      <c r="BD32" s="818"/>
      <c r="BE32" s="819" t="s">
        <v>391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1475</v>
      </c>
      <c r="R33" s="771"/>
      <c r="S33" s="771"/>
      <c r="T33" s="771"/>
      <c r="U33" s="771"/>
      <c r="V33" s="771">
        <v>1435</v>
      </c>
      <c r="W33" s="771"/>
      <c r="X33" s="771"/>
      <c r="Y33" s="771"/>
      <c r="Z33" s="771"/>
      <c r="AA33" s="771">
        <v>39</v>
      </c>
      <c r="AB33" s="771"/>
      <c r="AC33" s="771"/>
      <c r="AD33" s="771"/>
      <c r="AE33" s="772"/>
      <c r="AF33" s="773">
        <v>210</v>
      </c>
      <c r="AG33" s="774"/>
      <c r="AH33" s="774"/>
      <c r="AI33" s="774"/>
      <c r="AJ33" s="775"/>
      <c r="AK33" s="821">
        <v>907</v>
      </c>
      <c r="AL33" s="817"/>
      <c r="AM33" s="817"/>
      <c r="AN33" s="817"/>
      <c r="AO33" s="817"/>
      <c r="AP33" s="817">
        <v>8321</v>
      </c>
      <c r="AQ33" s="817"/>
      <c r="AR33" s="817"/>
      <c r="AS33" s="817"/>
      <c r="AT33" s="817"/>
      <c r="AU33" s="817">
        <v>5617</v>
      </c>
      <c r="AV33" s="817"/>
      <c r="AW33" s="817"/>
      <c r="AX33" s="817"/>
      <c r="AY33" s="817"/>
      <c r="AZ33" s="818" t="s">
        <v>547</v>
      </c>
      <c r="BA33" s="818"/>
      <c r="BB33" s="818"/>
      <c r="BC33" s="818"/>
      <c r="BD33" s="818"/>
      <c r="BE33" s="819" t="s">
        <v>391</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375</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2756</v>
      </c>
      <c r="AG63" s="831"/>
      <c r="AH63" s="831"/>
      <c r="AI63" s="831"/>
      <c r="AJ63" s="832"/>
      <c r="AK63" s="833"/>
      <c r="AL63" s="828"/>
      <c r="AM63" s="828"/>
      <c r="AN63" s="828"/>
      <c r="AO63" s="828"/>
      <c r="AP63" s="831">
        <v>14104</v>
      </c>
      <c r="AQ63" s="831"/>
      <c r="AR63" s="831"/>
      <c r="AS63" s="831"/>
      <c r="AT63" s="831"/>
      <c r="AU63" s="831">
        <v>6797</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398</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485</v>
      </c>
      <c r="AQ68" s="853"/>
      <c r="AR68" s="853"/>
      <c r="AS68" s="853"/>
      <c r="AT68" s="853"/>
      <c r="AU68" s="853" t="s">
        <v>485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485</v>
      </c>
      <c r="AL69" s="817"/>
      <c r="AM69" s="817"/>
      <c r="AN69" s="817"/>
      <c r="AO69" s="817"/>
      <c r="AP69" s="817" t="s">
        <v>485</v>
      </c>
      <c r="AQ69" s="817"/>
      <c r="AR69" s="817"/>
      <c r="AS69" s="817"/>
      <c r="AT69" s="817"/>
      <c r="AU69" s="817" t="s">
        <v>485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485</v>
      </c>
      <c r="AQ70" s="817"/>
      <c r="AR70" s="817"/>
      <c r="AS70" s="817"/>
      <c r="AT70" s="817"/>
      <c r="AU70" s="817" t="s">
        <v>485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485</v>
      </c>
      <c r="AL71" s="817"/>
      <c r="AM71" s="817"/>
      <c r="AN71" s="817"/>
      <c r="AO71" s="817"/>
      <c r="AP71" s="817" t="s">
        <v>485</v>
      </c>
      <c r="AQ71" s="817"/>
      <c r="AR71" s="817"/>
      <c r="AS71" s="817"/>
      <c r="AT71" s="817"/>
      <c r="AU71" s="817" t="s">
        <v>485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1608</v>
      </c>
      <c r="R72" s="817"/>
      <c r="S72" s="817"/>
      <c r="T72" s="817"/>
      <c r="U72" s="817"/>
      <c r="V72" s="817">
        <v>1480</v>
      </c>
      <c r="W72" s="817"/>
      <c r="X72" s="817"/>
      <c r="Y72" s="817"/>
      <c r="Z72" s="817"/>
      <c r="AA72" s="817">
        <v>128</v>
      </c>
      <c r="AB72" s="817"/>
      <c r="AC72" s="817"/>
      <c r="AD72" s="817"/>
      <c r="AE72" s="817"/>
      <c r="AF72" s="817">
        <v>3887</v>
      </c>
      <c r="AG72" s="817"/>
      <c r="AH72" s="817"/>
      <c r="AI72" s="817"/>
      <c r="AJ72" s="817"/>
      <c r="AK72" s="817" t="s">
        <v>485</v>
      </c>
      <c r="AL72" s="817"/>
      <c r="AM72" s="817"/>
      <c r="AN72" s="817"/>
      <c r="AO72" s="817"/>
      <c r="AP72" s="817">
        <v>2649</v>
      </c>
      <c r="AQ72" s="817"/>
      <c r="AR72" s="817"/>
      <c r="AS72" s="817"/>
      <c r="AT72" s="817"/>
      <c r="AU72" s="817" t="s">
        <v>485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73</v>
      </c>
      <c r="R73" s="817"/>
      <c r="S73" s="817"/>
      <c r="T73" s="817"/>
      <c r="U73" s="817"/>
      <c r="V73" s="817">
        <v>59</v>
      </c>
      <c r="W73" s="817"/>
      <c r="X73" s="817"/>
      <c r="Y73" s="817"/>
      <c r="Z73" s="817"/>
      <c r="AA73" s="817">
        <v>14</v>
      </c>
      <c r="AB73" s="817"/>
      <c r="AC73" s="817"/>
      <c r="AD73" s="817"/>
      <c r="AE73" s="817"/>
      <c r="AF73" s="817">
        <v>14</v>
      </c>
      <c r="AG73" s="817"/>
      <c r="AH73" s="817"/>
      <c r="AI73" s="817"/>
      <c r="AJ73" s="817"/>
      <c r="AK73" s="817" t="s">
        <v>485</v>
      </c>
      <c r="AL73" s="817"/>
      <c r="AM73" s="817"/>
      <c r="AN73" s="817"/>
      <c r="AO73" s="817"/>
      <c r="AP73" s="817" t="s">
        <v>485</v>
      </c>
      <c r="AQ73" s="817"/>
      <c r="AR73" s="817"/>
      <c r="AS73" s="817"/>
      <c r="AT73" s="817"/>
      <c r="AU73" s="817" t="s">
        <v>485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1449</v>
      </c>
      <c r="R74" s="817"/>
      <c r="S74" s="817"/>
      <c r="T74" s="817"/>
      <c r="U74" s="817"/>
      <c r="V74" s="817">
        <v>1417</v>
      </c>
      <c r="W74" s="817"/>
      <c r="X74" s="817"/>
      <c r="Y74" s="817"/>
      <c r="Z74" s="817"/>
      <c r="AA74" s="817">
        <v>33</v>
      </c>
      <c r="AB74" s="817"/>
      <c r="AC74" s="817"/>
      <c r="AD74" s="817"/>
      <c r="AE74" s="817"/>
      <c r="AF74" s="817">
        <v>33</v>
      </c>
      <c r="AG74" s="817"/>
      <c r="AH74" s="817"/>
      <c r="AI74" s="817"/>
      <c r="AJ74" s="817"/>
      <c r="AK74" s="817" t="s">
        <v>485</v>
      </c>
      <c r="AL74" s="817"/>
      <c r="AM74" s="817"/>
      <c r="AN74" s="817"/>
      <c r="AO74" s="817"/>
      <c r="AP74" s="817" t="s">
        <v>485</v>
      </c>
      <c r="AQ74" s="817"/>
      <c r="AR74" s="817"/>
      <c r="AS74" s="817"/>
      <c r="AT74" s="817"/>
      <c r="AU74" s="817" t="s">
        <v>485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4</v>
      </c>
      <c r="R75" s="865"/>
      <c r="S75" s="865"/>
      <c r="T75" s="865"/>
      <c r="U75" s="821"/>
      <c r="V75" s="866">
        <v>3</v>
      </c>
      <c r="W75" s="865"/>
      <c r="X75" s="865"/>
      <c r="Y75" s="865"/>
      <c r="Z75" s="821"/>
      <c r="AA75" s="866">
        <v>1</v>
      </c>
      <c r="AB75" s="865"/>
      <c r="AC75" s="865"/>
      <c r="AD75" s="865"/>
      <c r="AE75" s="821"/>
      <c r="AF75" s="866">
        <v>1</v>
      </c>
      <c r="AG75" s="865"/>
      <c r="AH75" s="865"/>
      <c r="AI75" s="865"/>
      <c r="AJ75" s="821"/>
      <c r="AK75" s="866">
        <v>1</v>
      </c>
      <c r="AL75" s="865"/>
      <c r="AM75" s="865"/>
      <c r="AN75" s="865"/>
      <c r="AO75" s="821"/>
      <c r="AP75" s="866" t="s">
        <v>485</v>
      </c>
      <c r="AQ75" s="865"/>
      <c r="AR75" s="865"/>
      <c r="AS75" s="865"/>
      <c r="AT75" s="821"/>
      <c r="AU75" s="866" t="s">
        <v>485</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556</v>
      </c>
      <c r="C76" s="861"/>
      <c r="D76" s="861"/>
      <c r="E76" s="861"/>
      <c r="F76" s="861"/>
      <c r="G76" s="861"/>
      <c r="H76" s="861"/>
      <c r="I76" s="861"/>
      <c r="J76" s="861"/>
      <c r="K76" s="861"/>
      <c r="L76" s="861"/>
      <c r="M76" s="861"/>
      <c r="N76" s="861"/>
      <c r="O76" s="861"/>
      <c r="P76" s="862"/>
      <c r="Q76" s="864">
        <v>2922</v>
      </c>
      <c r="R76" s="865"/>
      <c r="S76" s="865"/>
      <c r="T76" s="865"/>
      <c r="U76" s="821"/>
      <c r="V76" s="866">
        <v>2446</v>
      </c>
      <c r="W76" s="865"/>
      <c r="X76" s="865"/>
      <c r="Y76" s="865"/>
      <c r="Z76" s="821"/>
      <c r="AA76" s="866">
        <v>476</v>
      </c>
      <c r="AB76" s="865"/>
      <c r="AC76" s="865"/>
      <c r="AD76" s="865"/>
      <c r="AE76" s="821"/>
      <c r="AF76" s="866">
        <v>476</v>
      </c>
      <c r="AG76" s="865"/>
      <c r="AH76" s="865"/>
      <c r="AI76" s="865"/>
      <c r="AJ76" s="821"/>
      <c r="AK76" s="866">
        <v>58</v>
      </c>
      <c r="AL76" s="865"/>
      <c r="AM76" s="865"/>
      <c r="AN76" s="865"/>
      <c r="AO76" s="821"/>
      <c r="AP76" s="866" t="s">
        <v>485</v>
      </c>
      <c r="AQ76" s="865"/>
      <c r="AR76" s="865"/>
      <c r="AS76" s="865"/>
      <c r="AT76" s="821"/>
      <c r="AU76" s="866" t="s">
        <v>485</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557</v>
      </c>
      <c r="C77" s="861"/>
      <c r="D77" s="861"/>
      <c r="E77" s="861"/>
      <c r="F77" s="861"/>
      <c r="G77" s="861"/>
      <c r="H77" s="861"/>
      <c r="I77" s="861"/>
      <c r="J77" s="861"/>
      <c r="K77" s="861"/>
      <c r="L77" s="861"/>
      <c r="M77" s="861"/>
      <c r="N77" s="861"/>
      <c r="O77" s="861"/>
      <c r="P77" s="862"/>
      <c r="Q77" s="864">
        <v>758421</v>
      </c>
      <c r="R77" s="865"/>
      <c r="S77" s="865"/>
      <c r="T77" s="865"/>
      <c r="U77" s="821"/>
      <c r="V77" s="866">
        <v>750353</v>
      </c>
      <c r="W77" s="865"/>
      <c r="X77" s="865"/>
      <c r="Y77" s="865"/>
      <c r="Z77" s="821"/>
      <c r="AA77" s="866">
        <v>8067</v>
      </c>
      <c r="AB77" s="865"/>
      <c r="AC77" s="865"/>
      <c r="AD77" s="865"/>
      <c r="AE77" s="821"/>
      <c r="AF77" s="866">
        <v>8067</v>
      </c>
      <c r="AG77" s="865"/>
      <c r="AH77" s="865"/>
      <c r="AI77" s="865"/>
      <c r="AJ77" s="821"/>
      <c r="AK77" s="866">
        <v>4245</v>
      </c>
      <c r="AL77" s="865"/>
      <c r="AM77" s="865"/>
      <c r="AN77" s="865"/>
      <c r="AO77" s="821"/>
      <c r="AP77" s="866" t="s">
        <v>485</v>
      </c>
      <c r="AQ77" s="865"/>
      <c r="AR77" s="865"/>
      <c r="AS77" s="865"/>
      <c r="AT77" s="821"/>
      <c r="AU77" s="866" t="s">
        <v>485</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375</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16139</v>
      </c>
      <c r="AG88" s="831"/>
      <c r="AH88" s="831"/>
      <c r="AI88" s="831"/>
      <c r="AJ88" s="831"/>
      <c r="AK88" s="828"/>
      <c r="AL88" s="828"/>
      <c r="AM88" s="828"/>
      <c r="AN88" s="828"/>
      <c r="AO88" s="828"/>
      <c r="AP88" s="831">
        <v>2649</v>
      </c>
      <c r="AQ88" s="831"/>
      <c r="AR88" s="831"/>
      <c r="AS88" s="831"/>
      <c r="AT88" s="831"/>
      <c r="AU88" s="831" t="s">
        <v>547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338</v>
      </c>
      <c r="CS102" s="839"/>
      <c r="CT102" s="839"/>
      <c r="CU102" s="839"/>
      <c r="CV102" s="878"/>
      <c r="CW102" s="877">
        <v>3</v>
      </c>
      <c r="CX102" s="839"/>
      <c r="CY102" s="839"/>
      <c r="CZ102" s="839"/>
      <c r="DA102" s="878"/>
      <c r="DB102" s="877">
        <v>210</v>
      </c>
      <c r="DC102" s="839"/>
      <c r="DD102" s="839"/>
      <c r="DE102" s="839"/>
      <c r="DF102" s="878"/>
      <c r="DG102" s="877" t="s">
        <v>563</v>
      </c>
      <c r="DH102" s="839"/>
      <c r="DI102" s="839"/>
      <c r="DJ102" s="839"/>
      <c r="DK102" s="878"/>
      <c r="DL102" s="877" t="s">
        <v>563</v>
      </c>
      <c r="DM102" s="839"/>
      <c r="DN102" s="839"/>
      <c r="DO102" s="839"/>
      <c r="DP102" s="878"/>
      <c r="DQ102" s="877" t="s">
        <v>563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2995085</v>
      </c>
      <c r="AB110" s="887"/>
      <c r="AC110" s="887"/>
      <c r="AD110" s="887"/>
      <c r="AE110" s="888"/>
      <c r="AF110" s="889">
        <v>3128082</v>
      </c>
      <c r="AG110" s="887"/>
      <c r="AH110" s="887"/>
      <c r="AI110" s="887"/>
      <c r="AJ110" s="888"/>
      <c r="AK110" s="889">
        <v>3119515</v>
      </c>
      <c r="AL110" s="887"/>
      <c r="AM110" s="887"/>
      <c r="AN110" s="887"/>
      <c r="AO110" s="888"/>
      <c r="AP110" s="890">
        <v>23.7</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26607934</v>
      </c>
      <c r="BR110" s="918"/>
      <c r="BS110" s="918"/>
      <c r="BT110" s="918"/>
      <c r="BU110" s="918"/>
      <c r="BV110" s="918">
        <v>24946640</v>
      </c>
      <c r="BW110" s="918"/>
      <c r="BX110" s="918"/>
      <c r="BY110" s="918"/>
      <c r="BZ110" s="918"/>
      <c r="CA110" s="918">
        <v>23722773</v>
      </c>
      <c r="CB110" s="918"/>
      <c r="CC110" s="918"/>
      <c r="CD110" s="918"/>
      <c r="CE110" s="918"/>
      <c r="CF110" s="931">
        <v>180.5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870279</v>
      </c>
      <c r="DH110" s="918"/>
      <c r="DI110" s="918"/>
      <c r="DJ110" s="918"/>
      <c r="DK110" s="918"/>
      <c r="DL110" s="918">
        <v>756997</v>
      </c>
      <c r="DM110" s="918"/>
      <c r="DN110" s="918"/>
      <c r="DO110" s="918"/>
      <c r="DP110" s="918"/>
      <c r="DQ110" s="918">
        <v>642603</v>
      </c>
      <c r="DR110" s="918"/>
      <c r="DS110" s="918"/>
      <c r="DT110" s="918"/>
      <c r="DU110" s="918"/>
      <c r="DV110" s="919">
        <v>4.9000000000000004</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870279</v>
      </c>
      <c r="BR111" s="913"/>
      <c r="BS111" s="913"/>
      <c r="BT111" s="913"/>
      <c r="BU111" s="913"/>
      <c r="BV111" s="913">
        <v>756997</v>
      </c>
      <c r="BW111" s="913"/>
      <c r="BX111" s="913"/>
      <c r="BY111" s="913"/>
      <c r="BZ111" s="913"/>
      <c r="CA111" s="913">
        <v>642603</v>
      </c>
      <c r="CB111" s="913"/>
      <c r="CC111" s="913"/>
      <c r="CD111" s="913"/>
      <c r="CE111" s="913"/>
      <c r="CF111" s="907">
        <v>4.9000000000000004</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7266997</v>
      </c>
      <c r="BR112" s="913"/>
      <c r="BS112" s="913"/>
      <c r="BT112" s="913"/>
      <c r="BU112" s="913"/>
      <c r="BV112" s="913">
        <v>6523385</v>
      </c>
      <c r="BW112" s="913"/>
      <c r="BX112" s="913"/>
      <c r="BY112" s="913"/>
      <c r="BZ112" s="913"/>
      <c r="CA112" s="913">
        <v>6797041</v>
      </c>
      <c r="CB112" s="913"/>
      <c r="CC112" s="913"/>
      <c r="CD112" s="913"/>
      <c r="CE112" s="913"/>
      <c r="CF112" s="907">
        <v>51.7</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718799</v>
      </c>
      <c r="AB113" s="925"/>
      <c r="AC113" s="925"/>
      <c r="AD113" s="925"/>
      <c r="AE113" s="926"/>
      <c r="AF113" s="927">
        <v>825430</v>
      </c>
      <c r="AG113" s="925"/>
      <c r="AH113" s="925"/>
      <c r="AI113" s="925"/>
      <c r="AJ113" s="926"/>
      <c r="AK113" s="927">
        <v>929121</v>
      </c>
      <c r="AL113" s="925"/>
      <c r="AM113" s="925"/>
      <c r="AN113" s="925"/>
      <c r="AO113" s="926"/>
      <c r="AP113" s="928">
        <v>7.1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6655550</v>
      </c>
      <c r="BR114" s="913"/>
      <c r="BS114" s="913"/>
      <c r="BT114" s="913"/>
      <c r="BU114" s="913"/>
      <c r="BV114" s="913">
        <v>6159624</v>
      </c>
      <c r="BW114" s="913"/>
      <c r="BX114" s="913"/>
      <c r="BY114" s="913"/>
      <c r="BZ114" s="913"/>
      <c r="CA114" s="913">
        <v>5716370</v>
      </c>
      <c r="CB114" s="913"/>
      <c r="CC114" s="913"/>
      <c r="CD114" s="913"/>
      <c r="CE114" s="913"/>
      <c r="CF114" s="907">
        <v>43.5</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130184</v>
      </c>
      <c r="AB115" s="925"/>
      <c r="AC115" s="925"/>
      <c r="AD115" s="925"/>
      <c r="AE115" s="926"/>
      <c r="AF115" s="927">
        <v>129931</v>
      </c>
      <c r="AG115" s="925"/>
      <c r="AH115" s="925"/>
      <c r="AI115" s="925"/>
      <c r="AJ115" s="926"/>
      <c r="AK115" s="927">
        <v>123371</v>
      </c>
      <c r="AL115" s="925"/>
      <c r="AM115" s="925"/>
      <c r="AN115" s="925"/>
      <c r="AO115" s="926"/>
      <c r="AP115" s="928">
        <v>0.9</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182</v>
      </c>
      <c r="AB116" s="946"/>
      <c r="AC116" s="946"/>
      <c r="AD116" s="946"/>
      <c r="AE116" s="947"/>
      <c r="AF116" s="948">
        <v>110</v>
      </c>
      <c r="AG116" s="946"/>
      <c r="AH116" s="946"/>
      <c r="AI116" s="946"/>
      <c r="AJ116" s="947"/>
      <c r="AK116" s="948">
        <v>80</v>
      </c>
      <c r="AL116" s="946"/>
      <c r="AM116" s="946"/>
      <c r="AN116" s="946"/>
      <c r="AO116" s="947"/>
      <c r="AP116" s="949">
        <v>0</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3844250</v>
      </c>
      <c r="AB117" s="966"/>
      <c r="AC117" s="966"/>
      <c r="AD117" s="966"/>
      <c r="AE117" s="967"/>
      <c r="AF117" s="968">
        <v>4083553</v>
      </c>
      <c r="AG117" s="966"/>
      <c r="AH117" s="966"/>
      <c r="AI117" s="966"/>
      <c r="AJ117" s="967"/>
      <c r="AK117" s="968">
        <v>4172087</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124362</v>
      </c>
      <c r="AB119" s="887"/>
      <c r="AC119" s="887"/>
      <c r="AD119" s="887"/>
      <c r="AE119" s="888"/>
      <c r="AF119" s="889">
        <v>123866</v>
      </c>
      <c r="AG119" s="887"/>
      <c r="AH119" s="887"/>
      <c r="AI119" s="887"/>
      <c r="AJ119" s="888"/>
      <c r="AK119" s="889">
        <v>123371</v>
      </c>
      <c r="AL119" s="887"/>
      <c r="AM119" s="887"/>
      <c r="AN119" s="887"/>
      <c r="AO119" s="888"/>
      <c r="AP119" s="890">
        <v>0.9</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41400760</v>
      </c>
      <c r="BR119" s="987"/>
      <c r="BS119" s="987"/>
      <c r="BT119" s="987"/>
      <c r="BU119" s="987"/>
      <c r="BV119" s="987">
        <v>38386646</v>
      </c>
      <c r="BW119" s="987"/>
      <c r="BX119" s="987"/>
      <c r="BY119" s="987"/>
      <c r="BZ119" s="987"/>
      <c r="CA119" s="987">
        <v>36878787</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3096834</v>
      </c>
      <c r="BR120" s="918"/>
      <c r="BS120" s="918"/>
      <c r="BT120" s="918"/>
      <c r="BU120" s="918"/>
      <c r="BV120" s="918">
        <v>4062818</v>
      </c>
      <c r="BW120" s="918"/>
      <c r="BX120" s="918"/>
      <c r="BY120" s="918"/>
      <c r="BZ120" s="918"/>
      <c r="CA120" s="918">
        <v>4917888</v>
      </c>
      <c r="CB120" s="918"/>
      <c r="CC120" s="918"/>
      <c r="CD120" s="918"/>
      <c r="CE120" s="918"/>
      <c r="CF120" s="931">
        <v>37.4</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6346991</v>
      </c>
      <c r="DH120" s="918"/>
      <c r="DI120" s="918"/>
      <c r="DJ120" s="918"/>
      <c r="DK120" s="918"/>
      <c r="DL120" s="918">
        <v>5617518</v>
      </c>
      <c r="DM120" s="918"/>
      <c r="DN120" s="918"/>
      <c r="DO120" s="918"/>
      <c r="DP120" s="918"/>
      <c r="DQ120" s="918">
        <v>5616548</v>
      </c>
      <c r="DR120" s="918"/>
      <c r="DS120" s="918"/>
      <c r="DT120" s="918"/>
      <c r="DU120" s="918"/>
      <c r="DV120" s="919">
        <v>42.7</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4167909</v>
      </c>
      <c r="BR121" s="913"/>
      <c r="BS121" s="913"/>
      <c r="BT121" s="913"/>
      <c r="BU121" s="913"/>
      <c r="BV121" s="913">
        <v>4859328</v>
      </c>
      <c r="BW121" s="913"/>
      <c r="BX121" s="913"/>
      <c r="BY121" s="913"/>
      <c r="BZ121" s="913"/>
      <c r="CA121" s="913">
        <v>3809712</v>
      </c>
      <c r="CB121" s="913"/>
      <c r="CC121" s="913"/>
      <c r="CD121" s="913"/>
      <c r="CE121" s="913"/>
      <c r="CF121" s="907">
        <v>29</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319485</v>
      </c>
      <c r="DH121" s="913"/>
      <c r="DI121" s="913"/>
      <c r="DJ121" s="913"/>
      <c r="DK121" s="913"/>
      <c r="DL121" s="913">
        <v>360437</v>
      </c>
      <c r="DM121" s="913"/>
      <c r="DN121" s="913"/>
      <c r="DO121" s="913"/>
      <c r="DP121" s="913"/>
      <c r="DQ121" s="913">
        <v>631066</v>
      </c>
      <c r="DR121" s="913"/>
      <c r="DS121" s="913"/>
      <c r="DT121" s="913"/>
      <c r="DU121" s="913"/>
      <c r="DV121" s="914">
        <v>4.8</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21652649</v>
      </c>
      <c r="BR122" s="987"/>
      <c r="BS122" s="987"/>
      <c r="BT122" s="987"/>
      <c r="BU122" s="987"/>
      <c r="BV122" s="987">
        <v>20665677</v>
      </c>
      <c r="BW122" s="987"/>
      <c r="BX122" s="987"/>
      <c r="BY122" s="987"/>
      <c r="BZ122" s="987"/>
      <c r="CA122" s="987">
        <v>19593190</v>
      </c>
      <c r="CB122" s="987"/>
      <c r="CC122" s="987"/>
      <c r="CD122" s="987"/>
      <c r="CE122" s="987"/>
      <c r="CF122" s="1004">
        <v>149.1</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v>600521</v>
      </c>
      <c r="DH122" s="913"/>
      <c r="DI122" s="913"/>
      <c r="DJ122" s="913"/>
      <c r="DK122" s="913"/>
      <c r="DL122" s="913">
        <v>545430</v>
      </c>
      <c r="DM122" s="913"/>
      <c r="DN122" s="913"/>
      <c r="DO122" s="913"/>
      <c r="DP122" s="913"/>
      <c r="DQ122" s="913">
        <v>549427</v>
      </c>
      <c r="DR122" s="913"/>
      <c r="DS122" s="913"/>
      <c r="DT122" s="913"/>
      <c r="DU122" s="913"/>
      <c r="DV122" s="914">
        <v>4.2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28917392</v>
      </c>
      <c r="BR123" s="1051"/>
      <c r="BS123" s="1051"/>
      <c r="BT123" s="1051"/>
      <c r="BU123" s="1051"/>
      <c r="BV123" s="1051">
        <v>29587823</v>
      </c>
      <c r="BW123" s="1051"/>
      <c r="BX123" s="1051"/>
      <c r="BY123" s="1051"/>
      <c r="BZ123" s="1051"/>
      <c r="CA123" s="1051">
        <v>28320790</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92.8</v>
      </c>
      <c r="BR124" s="1014"/>
      <c r="BS124" s="1014"/>
      <c r="BT124" s="1014"/>
      <c r="BU124" s="1014"/>
      <c r="BV124" s="1014">
        <v>67.8</v>
      </c>
      <c r="BW124" s="1014"/>
      <c r="BX124" s="1014"/>
      <c r="BY124" s="1014"/>
      <c r="BZ124" s="1014"/>
      <c r="CA124" s="1014">
        <v>65.099999999999994</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5822</v>
      </c>
      <c r="AB127" s="946"/>
      <c r="AC127" s="946"/>
      <c r="AD127" s="946"/>
      <c r="AE127" s="947"/>
      <c r="AF127" s="948">
        <v>6065</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440003</v>
      </c>
      <c r="AB128" s="1033"/>
      <c r="AC128" s="1033"/>
      <c r="AD128" s="1033"/>
      <c r="AE128" s="1034"/>
      <c r="AF128" s="1035">
        <v>426338</v>
      </c>
      <c r="AG128" s="1033"/>
      <c r="AH128" s="1033"/>
      <c r="AI128" s="1033"/>
      <c r="AJ128" s="1034"/>
      <c r="AK128" s="1035">
        <v>407689</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12.78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15307304</v>
      </c>
      <c r="AB129" s="946"/>
      <c r="AC129" s="946"/>
      <c r="AD129" s="946"/>
      <c r="AE129" s="947"/>
      <c r="AF129" s="948">
        <v>14844953</v>
      </c>
      <c r="AG129" s="946"/>
      <c r="AH129" s="946"/>
      <c r="AI129" s="946"/>
      <c r="AJ129" s="947"/>
      <c r="AK129" s="948">
        <v>14934447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17.78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1863344</v>
      </c>
      <c r="AB130" s="946"/>
      <c r="AC130" s="946"/>
      <c r="AD130" s="946"/>
      <c r="AE130" s="947"/>
      <c r="AF130" s="948">
        <v>1868929</v>
      </c>
      <c r="AG130" s="946"/>
      <c r="AH130" s="946"/>
      <c r="AI130" s="946"/>
      <c r="AJ130" s="947"/>
      <c r="AK130" s="948">
        <v>1791069</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13.4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13443960</v>
      </c>
      <c r="AB131" s="973"/>
      <c r="AC131" s="973"/>
      <c r="AD131" s="973"/>
      <c r="AE131" s="974"/>
      <c r="AF131" s="972">
        <v>12976024</v>
      </c>
      <c r="AG131" s="973"/>
      <c r="AH131" s="973"/>
      <c r="AI131" s="973"/>
      <c r="AJ131" s="974"/>
      <c r="AK131" s="972">
        <v>13143378</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65.099999999999994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11.46167498</v>
      </c>
      <c r="AB132" s="1084"/>
      <c r="AC132" s="1084"/>
      <c r="AD132" s="1084"/>
      <c r="AE132" s="1085"/>
      <c r="AF132" s="1086">
        <v>13.781463410000001</v>
      </c>
      <c r="AG132" s="1084"/>
      <c r="AH132" s="1084"/>
      <c r="AI132" s="1084"/>
      <c r="AJ132" s="1085"/>
      <c r="AK132" s="1086">
        <v>15.01386478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12</v>
      </c>
      <c r="AB133" s="1067"/>
      <c r="AC133" s="1067"/>
      <c r="AD133" s="1067"/>
      <c r="AE133" s="1068"/>
      <c r="AF133" s="1066">
        <v>12.2</v>
      </c>
      <c r="AG133" s="1067"/>
      <c r="AH133" s="1067"/>
      <c r="AI133" s="1067"/>
      <c r="AJ133" s="1068"/>
      <c r="AK133" s="1066">
        <v>13.4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RIxM00LOZV5M7NRknUCcWsNmc3Zt7k0b8bcCbOSWMw8Psi7N3EqpPytfeTUlD0dCFPUOB1+87wi8jtj57VGcA==" saltValue="eoUPiDYdYgY9KizeAnfd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9dVWY4KQls5I7eSYDXZ5hAxeyLQTqXS4YU3R/BqG77nTTdqKZeBCfrb0Qsfx4oD2TXN3WU5OfLN9nh9nCxOuA==" saltValue="cct8vdXuVYfXPBKyNeo4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zYbPdoe43ov0FwXERLQ4F7jNIPX48aksgANYlnxfmgNGr9qgNkZ1fp1FJEgyepvrKTuHpGfiUYwIuNBWJWZg==" saltValue="EshcoMzrIyeNQDXdRCCG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5403193</v>
      </c>
      <c r="AP9" s="274">
        <v>98211</v>
      </c>
      <c r="AQ9" s="275">
        <v>88459</v>
      </c>
      <c r="AR9" s="276">
        <v>11</v>
      </c>
    </row>
    <row r="10" spans="1:46" ht="13.5" customHeight="1" x14ac:dyDescent="0.15">
      <c r="A10" s="259"/>
      <c r="AK10" s="1103" t="s">
        <v>483</v>
      </c>
      <c r="AL10" s="1104"/>
      <c r="AM10" s="1104"/>
      <c r="AN10" s="1105"/>
      <c r="AO10" s="277">
        <v>47307</v>
      </c>
      <c r="AP10" s="277">
        <v>860</v>
      </c>
      <c r="AQ10" s="278">
        <v>6814</v>
      </c>
      <c r="AR10" s="279">
        <v>-87.4</v>
      </c>
    </row>
    <row r="11" spans="1:46" ht="13.5" customHeight="1" x14ac:dyDescent="0.15">
      <c r="A11" s="259"/>
      <c r="AK11" s="1103" t="s">
        <v>484</v>
      </c>
      <c r="AL11" s="1104"/>
      <c r="AM11" s="1104"/>
      <c r="AN11" s="1105"/>
      <c r="AO11" s="277" t="s">
        <v>485</v>
      </c>
      <c r="AP11" s="277" t="s">
        <v>485</v>
      </c>
      <c r="AQ11" s="278">
        <v>1610</v>
      </c>
      <c r="AR11" s="279" t="s">
        <v>485</v>
      </c>
    </row>
    <row r="12" spans="1:46" ht="13.5" customHeight="1" x14ac:dyDescent="0.15">
      <c r="A12" s="259"/>
      <c r="AK12" s="1103" t="s">
        <v>486</v>
      </c>
      <c r="AL12" s="1104"/>
      <c r="AM12" s="1104"/>
      <c r="AN12" s="1105"/>
      <c r="AO12" s="277" t="s">
        <v>485</v>
      </c>
      <c r="AP12" s="277" t="s">
        <v>485</v>
      </c>
      <c r="AQ12" s="278">
        <v>24</v>
      </c>
      <c r="AR12" s="279" t="s">
        <v>485</v>
      </c>
    </row>
    <row r="13" spans="1:46" ht="13.5" customHeight="1" x14ac:dyDescent="0.15">
      <c r="A13" s="259"/>
      <c r="AK13" s="1103" t="s">
        <v>487</v>
      </c>
      <c r="AL13" s="1104"/>
      <c r="AM13" s="1104"/>
      <c r="AN13" s="1105"/>
      <c r="AO13" s="277" t="s">
        <v>485</v>
      </c>
      <c r="AP13" s="277" t="s">
        <v>485</v>
      </c>
      <c r="AQ13" s="278">
        <v>3854</v>
      </c>
      <c r="AR13" s="279" t="s">
        <v>485</v>
      </c>
    </row>
    <row r="14" spans="1:46" ht="13.5" customHeight="1" x14ac:dyDescent="0.15">
      <c r="A14" s="259"/>
      <c r="AK14" s="1103" t="s">
        <v>488</v>
      </c>
      <c r="AL14" s="1104"/>
      <c r="AM14" s="1104"/>
      <c r="AN14" s="1105"/>
      <c r="AO14" s="277">
        <v>59210</v>
      </c>
      <c r="AP14" s="277">
        <v>1076</v>
      </c>
      <c r="AQ14" s="278">
        <v>1979</v>
      </c>
      <c r="AR14" s="279">
        <v>-45.6</v>
      </c>
    </row>
    <row r="15" spans="1:46" ht="13.5" customHeight="1" x14ac:dyDescent="0.15">
      <c r="A15" s="259"/>
      <c r="AK15" s="1106" t="s">
        <v>489</v>
      </c>
      <c r="AL15" s="1107"/>
      <c r="AM15" s="1107"/>
      <c r="AN15" s="1108"/>
      <c r="AO15" s="277">
        <v>-745471</v>
      </c>
      <c r="AP15" s="277">
        <v>-13550</v>
      </c>
      <c r="AQ15" s="278">
        <v>-5062</v>
      </c>
      <c r="AR15" s="279">
        <v>167.7</v>
      </c>
    </row>
    <row r="16" spans="1:46" x14ac:dyDescent="0.15">
      <c r="A16" s="259"/>
      <c r="AK16" s="1106" t="s">
        <v>177</v>
      </c>
      <c r="AL16" s="1107"/>
      <c r="AM16" s="1107"/>
      <c r="AN16" s="1108"/>
      <c r="AO16" s="277">
        <v>4764239</v>
      </c>
      <c r="AP16" s="277">
        <v>86597</v>
      </c>
      <c r="AQ16" s="278">
        <v>97678</v>
      </c>
      <c r="AR16" s="279">
        <v>-11.3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10</v>
      </c>
      <c r="AP21" s="290">
        <v>8.7899999999999991</v>
      </c>
      <c r="AQ21" s="291">
        <v>1.21</v>
      </c>
      <c r="AS21" s="292"/>
      <c r="AT21" s="288"/>
    </row>
    <row r="22" spans="1:46" s="260" customFormat="1" x14ac:dyDescent="0.15">
      <c r="A22" s="288"/>
      <c r="AK22" s="1109" t="s">
        <v>495</v>
      </c>
      <c r="AL22" s="1110"/>
      <c r="AM22" s="1110"/>
      <c r="AN22" s="1111"/>
      <c r="AO22" s="293">
        <v>98.6</v>
      </c>
      <c r="AP22" s="294">
        <v>97.7</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3119515</v>
      </c>
      <c r="AP32" s="303">
        <v>56702</v>
      </c>
      <c r="AQ32" s="304">
        <v>63215</v>
      </c>
      <c r="AR32" s="305">
        <v>-10.3</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v>3</v>
      </c>
      <c r="AR34" s="305" t="s">
        <v>485</v>
      </c>
    </row>
    <row r="35" spans="1:46" ht="27" customHeight="1" x14ac:dyDescent="0.15">
      <c r="A35" s="259"/>
      <c r="AK35" s="1117" t="s">
        <v>502</v>
      </c>
      <c r="AL35" s="1118"/>
      <c r="AM35" s="1118"/>
      <c r="AN35" s="1119"/>
      <c r="AO35" s="303">
        <v>929121</v>
      </c>
      <c r="AP35" s="303">
        <v>16888</v>
      </c>
      <c r="AQ35" s="304">
        <v>15084</v>
      </c>
      <c r="AR35" s="305">
        <v>12</v>
      </c>
    </row>
    <row r="36" spans="1:46" ht="27" customHeight="1" x14ac:dyDescent="0.15">
      <c r="A36" s="259"/>
      <c r="AK36" s="1117" t="s">
        <v>503</v>
      </c>
      <c r="AL36" s="1118"/>
      <c r="AM36" s="1118"/>
      <c r="AN36" s="1119"/>
      <c r="AO36" s="303" t="s">
        <v>485</v>
      </c>
      <c r="AP36" s="303" t="s">
        <v>485</v>
      </c>
      <c r="AQ36" s="304">
        <v>1958</v>
      </c>
      <c r="AR36" s="305" t="s">
        <v>485</v>
      </c>
    </row>
    <row r="37" spans="1:46" ht="13.5" customHeight="1" x14ac:dyDescent="0.15">
      <c r="A37" s="259"/>
      <c r="AK37" s="1117" t="s">
        <v>504</v>
      </c>
      <c r="AL37" s="1118"/>
      <c r="AM37" s="1118"/>
      <c r="AN37" s="1119"/>
      <c r="AO37" s="303">
        <v>123371</v>
      </c>
      <c r="AP37" s="303">
        <v>2242</v>
      </c>
      <c r="AQ37" s="304">
        <v>529</v>
      </c>
      <c r="AR37" s="305">
        <v>323.8</v>
      </c>
    </row>
    <row r="38" spans="1:46" ht="27" customHeight="1" x14ac:dyDescent="0.15">
      <c r="A38" s="259"/>
      <c r="AK38" s="1120" t="s">
        <v>505</v>
      </c>
      <c r="AL38" s="1121"/>
      <c r="AM38" s="1121"/>
      <c r="AN38" s="1122"/>
      <c r="AO38" s="306">
        <v>80</v>
      </c>
      <c r="AP38" s="306">
        <v>1</v>
      </c>
      <c r="AQ38" s="307">
        <v>2</v>
      </c>
      <c r="AR38" s="295">
        <v>-50</v>
      </c>
      <c r="AS38" s="302"/>
    </row>
    <row r="39" spans="1:46" x14ac:dyDescent="0.15">
      <c r="A39" s="259"/>
      <c r="AK39" s="1120" t="s">
        <v>506</v>
      </c>
      <c r="AL39" s="1121"/>
      <c r="AM39" s="1121"/>
      <c r="AN39" s="1122"/>
      <c r="AO39" s="303">
        <v>-407689</v>
      </c>
      <c r="AP39" s="303">
        <v>-7410</v>
      </c>
      <c r="AQ39" s="304">
        <v>-3177</v>
      </c>
      <c r="AR39" s="305">
        <v>133.19999999999999</v>
      </c>
      <c r="AS39" s="302"/>
    </row>
    <row r="40" spans="1:46" ht="27" customHeight="1" x14ac:dyDescent="0.15">
      <c r="A40" s="259"/>
      <c r="AK40" s="1117" t="s">
        <v>507</v>
      </c>
      <c r="AL40" s="1118"/>
      <c r="AM40" s="1118"/>
      <c r="AN40" s="1119"/>
      <c r="AO40" s="303">
        <v>-1791069</v>
      </c>
      <c r="AP40" s="303">
        <v>-32555</v>
      </c>
      <c r="AQ40" s="304">
        <v>-54547</v>
      </c>
      <c r="AR40" s="305">
        <v>-40.299999999999997</v>
      </c>
      <c r="AS40" s="302"/>
    </row>
    <row r="41" spans="1:46" x14ac:dyDescent="0.15">
      <c r="A41" s="259"/>
      <c r="AK41" s="1123" t="s">
        <v>287</v>
      </c>
      <c r="AL41" s="1124"/>
      <c r="AM41" s="1124"/>
      <c r="AN41" s="1125"/>
      <c r="AO41" s="303">
        <v>1973329</v>
      </c>
      <c r="AP41" s="303">
        <v>35868</v>
      </c>
      <c r="AQ41" s="304">
        <v>23067</v>
      </c>
      <c r="AR41" s="305">
        <v>55.5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1662358</v>
      </c>
      <c r="AN51" s="325">
        <v>27556</v>
      </c>
      <c r="AO51" s="326">
        <v>5.7</v>
      </c>
      <c r="AP51" s="327">
        <v>70166</v>
      </c>
      <c r="AQ51" s="328">
        <v>1.4</v>
      </c>
      <c r="AR51" s="329">
        <v>4.3</v>
      </c>
    </row>
    <row r="52" spans="1:44" x14ac:dyDescent="0.15">
      <c r="A52" s="259"/>
      <c r="AK52" s="330"/>
      <c r="AL52" s="331" t="s">
        <v>517</v>
      </c>
      <c r="AM52" s="332">
        <v>531720</v>
      </c>
      <c r="AN52" s="333">
        <v>8814</v>
      </c>
      <c r="AO52" s="334">
        <v>-39.200000000000003</v>
      </c>
      <c r="AP52" s="335">
        <v>36115</v>
      </c>
      <c r="AQ52" s="336">
        <v>-6.2</v>
      </c>
      <c r="AR52" s="337">
        <v>-33</v>
      </c>
    </row>
    <row r="53" spans="1:44" x14ac:dyDescent="0.15">
      <c r="A53" s="259"/>
      <c r="AK53" s="315" t="s">
        <v>518</v>
      </c>
      <c r="AL53" s="316"/>
      <c r="AM53" s="324">
        <v>2272708</v>
      </c>
      <c r="AN53" s="325">
        <v>38449</v>
      </c>
      <c r="AO53" s="326">
        <v>39.5</v>
      </c>
      <c r="AP53" s="327">
        <v>70329</v>
      </c>
      <c r="AQ53" s="328">
        <v>0.2</v>
      </c>
      <c r="AR53" s="329">
        <v>39.299999999999997</v>
      </c>
    </row>
    <row r="54" spans="1:44" x14ac:dyDescent="0.15">
      <c r="A54" s="259"/>
      <c r="AK54" s="330"/>
      <c r="AL54" s="331" t="s">
        <v>517</v>
      </c>
      <c r="AM54" s="332">
        <v>1168747</v>
      </c>
      <c r="AN54" s="333">
        <v>19773</v>
      </c>
      <c r="AO54" s="334">
        <v>124.3</v>
      </c>
      <c r="AP54" s="335">
        <v>39403</v>
      </c>
      <c r="AQ54" s="336">
        <v>9.1</v>
      </c>
      <c r="AR54" s="337">
        <v>115.2</v>
      </c>
    </row>
    <row r="55" spans="1:44" x14ac:dyDescent="0.15">
      <c r="A55" s="259"/>
      <c r="AK55" s="315" t="s">
        <v>519</v>
      </c>
      <c r="AL55" s="316"/>
      <c r="AM55" s="324">
        <v>2131023</v>
      </c>
      <c r="AN55" s="325">
        <v>37004</v>
      </c>
      <c r="AO55" s="326">
        <v>-3.8</v>
      </c>
      <c r="AP55" s="327">
        <v>71871</v>
      </c>
      <c r="AQ55" s="328">
        <v>2.2000000000000002</v>
      </c>
      <c r="AR55" s="329">
        <v>-6</v>
      </c>
    </row>
    <row r="56" spans="1:44" x14ac:dyDescent="0.15">
      <c r="A56" s="259"/>
      <c r="AK56" s="330"/>
      <c r="AL56" s="331" t="s">
        <v>517</v>
      </c>
      <c r="AM56" s="332">
        <v>1267971</v>
      </c>
      <c r="AN56" s="333">
        <v>22018</v>
      </c>
      <c r="AO56" s="334">
        <v>11.4</v>
      </c>
      <c r="AP56" s="335">
        <v>38232</v>
      </c>
      <c r="AQ56" s="336">
        <v>-3</v>
      </c>
      <c r="AR56" s="337">
        <v>14.4</v>
      </c>
    </row>
    <row r="57" spans="1:44" x14ac:dyDescent="0.15">
      <c r="A57" s="259"/>
      <c r="AK57" s="315" t="s">
        <v>520</v>
      </c>
      <c r="AL57" s="316"/>
      <c r="AM57" s="324">
        <v>1666768</v>
      </c>
      <c r="AN57" s="325">
        <v>29567</v>
      </c>
      <c r="AO57" s="326">
        <v>-20.100000000000001</v>
      </c>
      <c r="AP57" s="327">
        <v>71807</v>
      </c>
      <c r="AQ57" s="328">
        <v>-0.1</v>
      </c>
      <c r="AR57" s="329">
        <v>-20</v>
      </c>
    </row>
    <row r="58" spans="1:44" x14ac:dyDescent="0.15">
      <c r="A58" s="259"/>
      <c r="AK58" s="330"/>
      <c r="AL58" s="331" t="s">
        <v>517</v>
      </c>
      <c r="AM58" s="332">
        <v>1011427</v>
      </c>
      <c r="AN58" s="333">
        <v>17942</v>
      </c>
      <c r="AO58" s="334">
        <v>-18.5</v>
      </c>
      <c r="AP58" s="335">
        <v>37333</v>
      </c>
      <c r="AQ58" s="336">
        <v>-2.4</v>
      </c>
      <c r="AR58" s="337">
        <v>-16.100000000000001</v>
      </c>
    </row>
    <row r="59" spans="1:44" x14ac:dyDescent="0.15">
      <c r="A59" s="259"/>
      <c r="AK59" s="315" t="s">
        <v>521</v>
      </c>
      <c r="AL59" s="316"/>
      <c r="AM59" s="324">
        <v>2622402</v>
      </c>
      <c r="AN59" s="325">
        <v>47666</v>
      </c>
      <c r="AO59" s="326">
        <v>61.2</v>
      </c>
      <c r="AP59" s="327">
        <v>80821</v>
      </c>
      <c r="AQ59" s="328">
        <v>12.6</v>
      </c>
      <c r="AR59" s="329">
        <v>48.6</v>
      </c>
    </row>
    <row r="60" spans="1:44" x14ac:dyDescent="0.15">
      <c r="A60" s="259"/>
      <c r="AK60" s="330"/>
      <c r="AL60" s="331" t="s">
        <v>517</v>
      </c>
      <c r="AM60" s="332">
        <v>1463563</v>
      </c>
      <c r="AN60" s="333">
        <v>26602</v>
      </c>
      <c r="AO60" s="334">
        <v>48.3</v>
      </c>
      <c r="AP60" s="335">
        <v>49586</v>
      </c>
      <c r="AQ60" s="336">
        <v>32.799999999999997</v>
      </c>
      <c r="AR60" s="337">
        <v>15.5</v>
      </c>
    </row>
    <row r="61" spans="1:44" x14ac:dyDescent="0.15">
      <c r="A61" s="259"/>
      <c r="AK61" s="315" t="s">
        <v>522</v>
      </c>
      <c r="AL61" s="338"/>
      <c r="AM61" s="324">
        <v>2071052</v>
      </c>
      <c r="AN61" s="325">
        <v>36048</v>
      </c>
      <c r="AO61" s="326">
        <v>16.5</v>
      </c>
      <c r="AP61" s="327">
        <v>72999</v>
      </c>
      <c r="AQ61" s="339">
        <v>3.3</v>
      </c>
      <c r="AR61" s="329">
        <v>13.2</v>
      </c>
    </row>
    <row r="62" spans="1:44" x14ac:dyDescent="0.15">
      <c r="A62" s="259"/>
      <c r="AK62" s="330"/>
      <c r="AL62" s="331" t="s">
        <v>517</v>
      </c>
      <c r="AM62" s="332">
        <v>1088686</v>
      </c>
      <c r="AN62" s="333">
        <v>19030</v>
      </c>
      <c r="AO62" s="334">
        <v>25.3</v>
      </c>
      <c r="AP62" s="335">
        <v>40134</v>
      </c>
      <c r="AQ62" s="336">
        <v>6.1</v>
      </c>
      <c r="AR62" s="337">
        <v>19.2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5H4fLJbSGEDv8Mg/NKBVfAJBbOQDoxu3HjjNE/OsaSM0ryv044Psl/EIYp06q2/tfxLKxMpZplRwAPzBt7wbGg==" saltValue="1nbF5MnNifhVnW0VdbL7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nIU2Eb7kbue+zUGjLvDrPc1h7udjWtRgHKwYwQD6+wmN2MAcm6ungKwCmojE+Myfr7oqK9iQCU1m+SRhV5utHg==" saltValue="EZXO/ekeTmqTBl9FpjZq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dw1I/mT30WjNYHYbBpn0+rE4uBvW61zsfZVSY1wdC3IiRIuvpReehifm55II548wNfwcQ8M57aKw/YzVi1OhOQ==" saltValue="ICZQBDJ2C5lYdJuAbLJP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1.52</v>
      </c>
      <c r="G47" s="12">
        <v>2.57</v>
      </c>
      <c r="H47" s="12">
        <v>7.85</v>
      </c>
      <c r="I47" s="12">
        <v>12.27</v>
      </c>
      <c r="J47" s="13">
        <v>15.61</v>
      </c>
    </row>
    <row r="48" spans="2:10" ht="57.75" customHeight="1" x14ac:dyDescent="0.15">
      <c r="B48" s="14"/>
      <c r="C48" s="1128" t="s">
        <v>4</v>
      </c>
      <c r="D48" s="1128"/>
      <c r="E48" s="1129"/>
      <c r="F48" s="15">
        <v>2.14</v>
      </c>
      <c r="G48" s="16">
        <v>4.7300000000000004</v>
      </c>
      <c r="H48" s="16">
        <v>7.98</v>
      </c>
      <c r="I48" s="16">
        <v>6.86</v>
      </c>
      <c r="J48" s="17">
        <v>2.37</v>
      </c>
    </row>
    <row r="49" spans="2:10" ht="57.75" customHeight="1" thickBot="1" x14ac:dyDescent="0.2">
      <c r="B49" s="18"/>
      <c r="C49" s="1130" t="s">
        <v>5</v>
      </c>
      <c r="D49" s="1130"/>
      <c r="E49" s="1131"/>
      <c r="F49" s="19">
        <v>0</v>
      </c>
      <c r="G49" s="20">
        <v>2.63</v>
      </c>
      <c r="H49" s="20">
        <v>6.18</v>
      </c>
      <c r="I49" s="20" t="s">
        <v>529</v>
      </c>
      <c r="J49" s="21" t="s">
        <v>530</v>
      </c>
    </row>
    <row r="50" spans="2:10" x14ac:dyDescent="0.15"/>
  </sheetData>
  <sheetProtection algorithmName="SHA-512" hashValue="X2L0DS+r7vk+FON1vBfz0D9spZiFY3GK/G51sTVEaPhpyoi6XVNstaBdx8i0p4EYQknr6rH8+CeezgfMwaemDA==" saltValue="sVUdOS9GHDLXj7rT1tlB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17.34</v>
      </c>
      <c r="G34" s="33">
        <v>14.77</v>
      </c>
      <c r="H34" s="33">
        <v>14.46</v>
      </c>
      <c r="I34" s="33">
        <v>16.27</v>
      </c>
      <c r="J34" s="34">
        <v>15.71</v>
      </c>
      <c r="K34" s="22"/>
      <c r="L34" s="22"/>
      <c r="M34" s="22"/>
      <c r="N34" s="22"/>
      <c r="O34" s="22"/>
      <c r="P34" s="22"/>
    </row>
    <row r="35" spans="1:16" ht="39" customHeight="1" x14ac:dyDescent="0.15">
      <c r="A35" s="22"/>
      <c r="B35" s="35"/>
      <c r="C35" s="1132" t="s">
        <v>532</v>
      </c>
      <c r="D35" s="1132"/>
      <c r="E35" s="1133"/>
      <c r="F35" s="36">
        <v>2.14</v>
      </c>
      <c r="G35" s="37">
        <v>4.7300000000000004</v>
      </c>
      <c r="H35" s="37">
        <v>7.97</v>
      </c>
      <c r="I35" s="37">
        <v>6.85</v>
      </c>
      <c r="J35" s="38">
        <v>2.36</v>
      </c>
      <c r="K35" s="22"/>
      <c r="L35" s="22"/>
      <c r="M35" s="22"/>
      <c r="N35" s="22"/>
      <c r="O35" s="22"/>
      <c r="P35" s="22"/>
    </row>
    <row r="36" spans="1:16" ht="39" customHeight="1" x14ac:dyDescent="0.15">
      <c r="A36" s="22"/>
      <c r="B36" s="35"/>
      <c r="C36" s="1132" t="s">
        <v>533</v>
      </c>
      <c r="D36" s="1132"/>
      <c r="E36" s="1133"/>
      <c r="F36" s="36">
        <v>1.7</v>
      </c>
      <c r="G36" s="37">
        <v>0.33</v>
      </c>
      <c r="H36" s="37">
        <v>1.1000000000000001</v>
      </c>
      <c r="I36" s="37">
        <v>1.24</v>
      </c>
      <c r="J36" s="38">
        <v>1.4</v>
      </c>
      <c r="K36" s="22"/>
      <c r="L36" s="22"/>
      <c r="M36" s="22"/>
      <c r="N36" s="22"/>
      <c r="O36" s="22"/>
      <c r="P36" s="22"/>
    </row>
    <row r="37" spans="1:16" ht="39" customHeight="1" x14ac:dyDescent="0.15">
      <c r="A37" s="22"/>
      <c r="B37" s="35"/>
      <c r="C37" s="1132" t="s">
        <v>534</v>
      </c>
      <c r="D37" s="1132"/>
      <c r="E37" s="1133"/>
      <c r="F37" s="36">
        <v>0.52</v>
      </c>
      <c r="G37" s="37">
        <v>0.67</v>
      </c>
      <c r="H37" s="37">
        <v>1.02</v>
      </c>
      <c r="I37" s="37">
        <v>0.94</v>
      </c>
      <c r="J37" s="38">
        <v>0.86</v>
      </c>
      <c r="K37" s="22"/>
      <c r="L37" s="22"/>
      <c r="M37" s="22"/>
      <c r="N37" s="22"/>
      <c r="O37" s="22"/>
      <c r="P37" s="22"/>
    </row>
    <row r="38" spans="1:16" ht="39" customHeight="1" x14ac:dyDescent="0.15">
      <c r="A38" s="22"/>
      <c r="B38" s="35"/>
      <c r="C38" s="1132" t="s">
        <v>535</v>
      </c>
      <c r="D38" s="1132"/>
      <c r="E38" s="1133"/>
      <c r="F38" s="36">
        <v>0.06</v>
      </c>
      <c r="G38" s="37">
        <v>0.21</v>
      </c>
      <c r="H38" s="37">
        <v>0.46</v>
      </c>
      <c r="I38" s="37">
        <v>0.63</v>
      </c>
      <c r="J38" s="38">
        <v>0.4</v>
      </c>
      <c r="K38" s="22"/>
      <c r="L38" s="22"/>
      <c r="M38" s="22"/>
      <c r="N38" s="22"/>
      <c r="O38" s="22"/>
      <c r="P38" s="22"/>
    </row>
    <row r="39" spans="1:16" ht="39" customHeight="1" x14ac:dyDescent="0.15">
      <c r="A39" s="22"/>
      <c r="B39" s="35"/>
      <c r="C39" s="1132" t="s">
        <v>536</v>
      </c>
      <c r="D39" s="1132"/>
      <c r="E39" s="1133"/>
      <c r="F39" s="36" t="s">
        <v>537</v>
      </c>
      <c r="G39" s="37" t="s">
        <v>538</v>
      </c>
      <c r="H39" s="37">
        <v>0.05</v>
      </c>
      <c r="I39" s="37">
        <v>0.68</v>
      </c>
      <c r="J39" s="38">
        <v>0.04</v>
      </c>
      <c r="K39" s="22"/>
      <c r="L39" s="22"/>
      <c r="M39" s="22"/>
      <c r="N39" s="22"/>
      <c r="O39" s="22"/>
      <c r="P39" s="22"/>
    </row>
    <row r="40" spans="1:16" ht="39" customHeight="1" x14ac:dyDescent="0.15">
      <c r="A40" s="22"/>
      <c r="B40" s="35"/>
      <c r="C40" s="1132" t="s">
        <v>539</v>
      </c>
      <c r="D40" s="1132"/>
      <c r="E40" s="1133"/>
      <c r="F40" s="36">
        <v>0</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541</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GESehJwJbX3oC5MXn8oM8qlekpW+byqM5i4iEnpoHgxVTEF/2FqReh968N5ttKC00DW+ZgEMP1QdhIGybwFg==" saltValue="tfQl/MT1bRXP3LD+F5u6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3021</v>
      </c>
      <c r="L45" s="58">
        <v>3046</v>
      </c>
      <c r="M45" s="58">
        <v>2995</v>
      </c>
      <c r="N45" s="58">
        <v>3128</v>
      </c>
      <c r="O45" s="59">
        <v>3120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867</v>
      </c>
      <c r="L48" s="62">
        <v>646</v>
      </c>
      <c r="M48" s="62">
        <v>719</v>
      </c>
      <c r="N48" s="62">
        <v>825</v>
      </c>
      <c r="O48" s="63">
        <v>929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485</v>
      </c>
      <c r="L49" s="62" t="s">
        <v>485</v>
      </c>
      <c r="M49" s="62" t="s">
        <v>485</v>
      </c>
      <c r="N49" s="62" t="s">
        <v>485</v>
      </c>
      <c r="O49" s="63" t="s">
        <v>485</v>
      </c>
      <c r="P49" s="46"/>
      <c r="Q49" s="46"/>
      <c r="R49" s="46"/>
      <c r="S49" s="46"/>
      <c r="T49" s="46"/>
      <c r="U49" s="46"/>
    </row>
    <row r="50" spans="1:21" ht="30.75" customHeight="1" x14ac:dyDescent="0.15">
      <c r="A50" s="46"/>
      <c r="B50" s="1140"/>
      <c r="C50" s="1141"/>
      <c r="D50" s="60"/>
      <c r="E50" s="1146" t="s">
        <v>15</v>
      </c>
      <c r="F50" s="1146"/>
      <c r="G50" s="1146"/>
      <c r="H50" s="1146"/>
      <c r="I50" s="1146"/>
      <c r="J50" s="1147"/>
      <c r="K50" s="61">
        <v>145</v>
      </c>
      <c r="L50" s="62">
        <v>138</v>
      </c>
      <c r="M50" s="62">
        <v>130</v>
      </c>
      <c r="N50" s="62">
        <v>130</v>
      </c>
      <c r="O50" s="63">
        <v>123</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2371</v>
      </c>
      <c r="L52" s="62">
        <v>2368</v>
      </c>
      <c r="M52" s="62">
        <v>2304</v>
      </c>
      <c r="N52" s="62">
        <v>2295</v>
      </c>
      <c r="O52" s="63">
        <v>2200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1662</v>
      </c>
      <c r="L53" s="67">
        <v>1462</v>
      </c>
      <c r="M53" s="67">
        <v>1540</v>
      </c>
      <c r="N53" s="67">
        <v>1788</v>
      </c>
      <c r="O53" s="68">
        <v>1972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564</v>
      </c>
      <c r="L58" s="82" t="s">
        <v>564</v>
      </c>
      <c r="M58" s="82" t="s">
        <v>564</v>
      </c>
      <c r="N58" s="82" t="s">
        <v>564</v>
      </c>
      <c r="O58" s="83" t="s">
        <v>564</v>
      </c>
    </row>
    <row r="59" spans="1:21" ht="31.5" customHeight="1" x14ac:dyDescent="0.15">
      <c r="B59" s="1156"/>
      <c r="C59" s="1157"/>
      <c r="D59" s="1163" t="s">
        <v>26</v>
      </c>
      <c r="E59" s="1164"/>
      <c r="F59" s="1164"/>
      <c r="G59" s="1164"/>
      <c r="H59" s="1164"/>
      <c r="I59" s="1164"/>
      <c r="J59" s="1165"/>
      <c r="K59" s="84" t="s">
        <v>564</v>
      </c>
      <c r="L59" s="85" t="s">
        <v>564</v>
      </c>
      <c r="M59" s="85" t="s">
        <v>564</v>
      </c>
      <c r="N59" s="85" t="s">
        <v>564</v>
      </c>
      <c r="O59" s="86" t="s">
        <v>564</v>
      </c>
    </row>
    <row r="60" spans="1:21" ht="31.5" customHeight="1" thickBot="1" x14ac:dyDescent="0.2">
      <c r="B60" s="1158"/>
      <c r="C60" s="1159"/>
      <c r="D60" s="1166" t="s">
        <v>27</v>
      </c>
      <c r="E60" s="1167"/>
      <c r="F60" s="1167"/>
      <c r="G60" s="1167"/>
      <c r="H60" s="1167"/>
      <c r="I60" s="1167"/>
      <c r="J60" s="1168"/>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sheetData>
  <sheetProtection algorithmName="SHA-512" hashValue="AfqjmQSQI/Vrphae/juSJ/fkYr4qNJRxzvwXT1GX3Yh8tT+VygZR1qjoTx04Y5awF5z4Ys70+m7ijr1QcQGA5A==" saltValue="j6iA4NF5ICA+XddxD6a1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26982</v>
      </c>
      <c r="J41" s="343">
        <v>27235</v>
      </c>
      <c r="K41" s="343">
        <v>26608</v>
      </c>
      <c r="L41" s="343">
        <v>24947</v>
      </c>
      <c r="M41" s="344">
        <v>23723</v>
      </c>
    </row>
    <row r="42" spans="2:13" ht="27.75" customHeight="1" x14ac:dyDescent="0.15">
      <c r="B42" s="1171"/>
      <c r="C42" s="1172"/>
      <c r="D42" s="104"/>
      <c r="E42" s="1177" t="s">
        <v>32</v>
      </c>
      <c r="F42" s="1177"/>
      <c r="G42" s="1177"/>
      <c r="H42" s="1178"/>
      <c r="I42" s="345">
        <v>1094</v>
      </c>
      <c r="J42" s="346">
        <v>982</v>
      </c>
      <c r="K42" s="346">
        <v>870</v>
      </c>
      <c r="L42" s="346">
        <v>757</v>
      </c>
      <c r="M42" s="347">
        <v>643</v>
      </c>
    </row>
    <row r="43" spans="2:13" ht="27.75" customHeight="1" x14ac:dyDescent="0.15">
      <c r="B43" s="1171"/>
      <c r="C43" s="1172"/>
      <c r="D43" s="104"/>
      <c r="E43" s="1177" t="s">
        <v>33</v>
      </c>
      <c r="F43" s="1177"/>
      <c r="G43" s="1177"/>
      <c r="H43" s="1178"/>
      <c r="I43" s="345">
        <v>9682</v>
      </c>
      <c r="J43" s="346">
        <v>8041</v>
      </c>
      <c r="K43" s="346">
        <v>7267</v>
      </c>
      <c r="L43" s="346">
        <v>6523</v>
      </c>
      <c r="M43" s="347">
        <v>6797</v>
      </c>
    </row>
    <row r="44" spans="2:13" ht="27.75" customHeight="1" x14ac:dyDescent="0.15">
      <c r="B44" s="1171"/>
      <c r="C44" s="1172"/>
      <c r="D44" s="104"/>
      <c r="E44" s="1177" t="s">
        <v>34</v>
      </c>
      <c r="F44" s="1177"/>
      <c r="G44" s="1177"/>
      <c r="H44" s="1178"/>
      <c r="I44" s="345" t="s">
        <v>485</v>
      </c>
      <c r="J44" s="346" t="s">
        <v>485</v>
      </c>
      <c r="K44" s="346" t="s">
        <v>485</v>
      </c>
      <c r="L44" s="346" t="s">
        <v>485</v>
      </c>
      <c r="M44" s="347" t="s">
        <v>485</v>
      </c>
    </row>
    <row r="45" spans="2:13" ht="27.75" customHeight="1" x14ac:dyDescent="0.15">
      <c r="B45" s="1171"/>
      <c r="C45" s="1172"/>
      <c r="D45" s="104"/>
      <c r="E45" s="1177" t="s">
        <v>35</v>
      </c>
      <c r="F45" s="1177"/>
      <c r="G45" s="1177"/>
      <c r="H45" s="1178"/>
      <c r="I45" s="345">
        <v>7674</v>
      </c>
      <c r="J45" s="346">
        <v>7143</v>
      </c>
      <c r="K45" s="346">
        <v>6656</v>
      </c>
      <c r="L45" s="346">
        <v>6160</v>
      </c>
      <c r="M45" s="347">
        <v>5716</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1405</v>
      </c>
      <c r="J50" s="346">
        <v>1764</v>
      </c>
      <c r="K50" s="346">
        <v>3097</v>
      </c>
      <c r="L50" s="346">
        <v>4063</v>
      </c>
      <c r="M50" s="347">
        <v>4918</v>
      </c>
    </row>
    <row r="51" spans="2:13" ht="27.75" customHeight="1" x14ac:dyDescent="0.15">
      <c r="B51" s="1171"/>
      <c r="C51" s="1172"/>
      <c r="D51" s="104"/>
      <c r="E51" s="1177" t="s">
        <v>42</v>
      </c>
      <c r="F51" s="1177"/>
      <c r="G51" s="1177"/>
      <c r="H51" s="1178"/>
      <c r="I51" s="345">
        <v>4894</v>
      </c>
      <c r="J51" s="346">
        <v>4628</v>
      </c>
      <c r="K51" s="346">
        <v>4168</v>
      </c>
      <c r="L51" s="346">
        <v>4859</v>
      </c>
      <c r="M51" s="347">
        <v>3810</v>
      </c>
    </row>
    <row r="52" spans="2:13" ht="27.75" customHeight="1" x14ac:dyDescent="0.15">
      <c r="B52" s="1173"/>
      <c r="C52" s="1174"/>
      <c r="D52" s="104"/>
      <c r="E52" s="1177" t="s">
        <v>43</v>
      </c>
      <c r="F52" s="1177"/>
      <c r="G52" s="1177"/>
      <c r="H52" s="1178"/>
      <c r="I52" s="345">
        <v>21947</v>
      </c>
      <c r="J52" s="346">
        <v>22179</v>
      </c>
      <c r="K52" s="346">
        <v>21653</v>
      </c>
      <c r="L52" s="346">
        <v>20666</v>
      </c>
      <c r="M52" s="347">
        <v>19593</v>
      </c>
    </row>
    <row r="53" spans="2:13" ht="27.75" customHeight="1" thickBot="1" x14ac:dyDescent="0.2">
      <c r="B53" s="1184" t="s">
        <v>19</v>
      </c>
      <c r="C53" s="1185"/>
      <c r="D53" s="108"/>
      <c r="E53" s="1186" t="s">
        <v>44</v>
      </c>
      <c r="F53" s="1186"/>
      <c r="G53" s="1186"/>
      <c r="H53" s="1187"/>
      <c r="I53" s="348">
        <v>17186</v>
      </c>
      <c r="J53" s="349">
        <v>14831</v>
      </c>
      <c r="K53" s="349">
        <v>12483</v>
      </c>
      <c r="L53" s="349">
        <v>8799</v>
      </c>
      <c r="M53" s="350">
        <v>8558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0NQWRdemdj/h9sTtJPD6sxSjtVO1hLlok7UR5Cd578fDbMhAq6fBS/SBBublCJKi3nFKnrXhEkFxh+yF0BZQ==" saltValue="zpulID/YmCuSzjo5i/VR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1202</v>
      </c>
      <c r="G55" s="120">
        <v>1822</v>
      </c>
      <c r="H55" s="121">
        <v>2332</v>
      </c>
    </row>
    <row r="56" spans="2:8" ht="52.5" customHeight="1" x14ac:dyDescent="0.15">
      <c r="B56" s="122"/>
      <c r="C56" s="1198" t="s">
        <v>47</v>
      </c>
      <c r="D56" s="1198"/>
      <c r="E56" s="1199"/>
      <c r="F56" s="123">
        <v>273</v>
      </c>
      <c r="G56" s="123">
        <v>273</v>
      </c>
      <c r="H56" s="124">
        <v>347</v>
      </c>
    </row>
    <row r="57" spans="2:8" ht="53.25" customHeight="1" x14ac:dyDescent="0.15">
      <c r="B57" s="122"/>
      <c r="C57" s="1200" t="s">
        <v>48</v>
      </c>
      <c r="D57" s="1200"/>
      <c r="E57" s="1201"/>
      <c r="F57" s="125">
        <v>1018</v>
      </c>
      <c r="G57" s="125">
        <v>1278</v>
      </c>
      <c r="H57" s="126">
        <v>1528</v>
      </c>
    </row>
    <row r="58" spans="2:8" ht="45.75" customHeight="1" x14ac:dyDescent="0.15">
      <c r="B58" s="127"/>
      <c r="C58" s="1188" t="s">
        <v>565</v>
      </c>
      <c r="D58" s="1189"/>
      <c r="E58" s="1190"/>
      <c r="F58" s="128">
        <v>364</v>
      </c>
      <c r="G58" s="128">
        <v>411</v>
      </c>
      <c r="H58" s="129">
        <v>386</v>
      </c>
    </row>
    <row r="59" spans="2:8" ht="45.75" customHeight="1" x14ac:dyDescent="0.15">
      <c r="B59" s="127"/>
      <c r="C59" s="1188" t="s">
        <v>566</v>
      </c>
      <c r="D59" s="1189"/>
      <c r="E59" s="1190"/>
      <c r="F59" s="128">
        <v>166</v>
      </c>
      <c r="G59" s="128">
        <v>181</v>
      </c>
      <c r="H59" s="129">
        <v>231</v>
      </c>
    </row>
    <row r="60" spans="2:8" ht="45.75" customHeight="1" x14ac:dyDescent="0.15">
      <c r="B60" s="127"/>
      <c r="C60" s="1188" t="s">
        <v>569</v>
      </c>
      <c r="D60" s="1189"/>
      <c r="E60" s="1190"/>
      <c r="F60" s="128">
        <v>101</v>
      </c>
      <c r="G60" s="128">
        <v>103</v>
      </c>
      <c r="H60" s="129">
        <v>221</v>
      </c>
    </row>
    <row r="61" spans="2:8" ht="45.75" customHeight="1" x14ac:dyDescent="0.15">
      <c r="B61" s="127"/>
      <c r="C61" s="1188" t="s">
        <v>567</v>
      </c>
      <c r="D61" s="1189"/>
      <c r="E61" s="1190"/>
      <c r="F61" s="128">
        <v>139</v>
      </c>
      <c r="G61" s="128">
        <v>146</v>
      </c>
      <c r="H61" s="129">
        <v>149</v>
      </c>
    </row>
    <row r="62" spans="2:8" ht="45.75" customHeight="1" thickBot="1" x14ac:dyDescent="0.2">
      <c r="B62" s="130"/>
      <c r="C62" s="1191" t="s">
        <v>568</v>
      </c>
      <c r="D62" s="1192"/>
      <c r="E62" s="1193"/>
      <c r="F62" s="131" t="s">
        <v>570</v>
      </c>
      <c r="G62" s="131">
        <v>1</v>
      </c>
      <c r="H62" s="132">
        <v>138</v>
      </c>
    </row>
    <row r="63" spans="2:8" ht="52.5" customHeight="1" thickBot="1" x14ac:dyDescent="0.2">
      <c r="B63" s="133"/>
      <c r="C63" s="1194" t="s">
        <v>49</v>
      </c>
      <c r="D63" s="1194"/>
      <c r="E63" s="1195"/>
      <c r="F63" s="134">
        <v>2492</v>
      </c>
      <c r="G63" s="134">
        <v>3372</v>
      </c>
      <c r="H63" s="135">
        <v>4207</v>
      </c>
    </row>
    <row r="64" spans="2:8" x14ac:dyDescent="0.15"/>
  </sheetData>
  <sheetProtection algorithmName="SHA-512" hashValue="vfnrAK7TrWShnBJdXbmfvhjWSY9JTPFaD8r+AGNN8cNylGIP8+lbJe0pdslzLZq2ThdLjFVaz1RT2ORV34/idw==" saltValue="JIyrLPhbcj+kIIEZ/hu8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27556</v>
      </c>
      <c r="E3" s="154"/>
      <c r="F3" s="155">
        <v>70166</v>
      </c>
      <c r="G3" s="156"/>
      <c r="H3" s="157"/>
    </row>
    <row r="4" spans="1:8" x14ac:dyDescent="0.15">
      <c r="A4" s="158"/>
      <c r="B4" s="159"/>
      <c r="C4" s="160"/>
      <c r="D4" s="161">
        <v>8814</v>
      </c>
      <c r="E4" s="162"/>
      <c r="F4" s="163">
        <v>36115</v>
      </c>
      <c r="G4" s="164"/>
      <c r="H4" s="165"/>
    </row>
    <row r="5" spans="1:8" x14ac:dyDescent="0.15">
      <c r="A5" s="146" t="s">
        <v>518</v>
      </c>
      <c r="B5" s="151"/>
      <c r="C5" s="152"/>
      <c r="D5" s="153">
        <v>38449</v>
      </c>
      <c r="E5" s="154"/>
      <c r="F5" s="155">
        <v>70329</v>
      </c>
      <c r="G5" s="156"/>
      <c r="H5" s="157"/>
    </row>
    <row r="6" spans="1:8" x14ac:dyDescent="0.15">
      <c r="A6" s="158"/>
      <c r="B6" s="159"/>
      <c r="C6" s="160"/>
      <c r="D6" s="161">
        <v>19773</v>
      </c>
      <c r="E6" s="162"/>
      <c r="F6" s="163">
        <v>39403</v>
      </c>
      <c r="G6" s="164"/>
      <c r="H6" s="165"/>
    </row>
    <row r="7" spans="1:8" x14ac:dyDescent="0.15">
      <c r="A7" s="146" t="s">
        <v>519</v>
      </c>
      <c r="B7" s="151"/>
      <c r="C7" s="152"/>
      <c r="D7" s="153">
        <v>37004</v>
      </c>
      <c r="E7" s="154"/>
      <c r="F7" s="155">
        <v>71871</v>
      </c>
      <c r="G7" s="156"/>
      <c r="H7" s="157"/>
    </row>
    <row r="8" spans="1:8" x14ac:dyDescent="0.15">
      <c r="A8" s="158"/>
      <c r="B8" s="159"/>
      <c r="C8" s="160"/>
      <c r="D8" s="161">
        <v>22018</v>
      </c>
      <c r="E8" s="162"/>
      <c r="F8" s="163">
        <v>38232</v>
      </c>
      <c r="G8" s="164"/>
      <c r="H8" s="165"/>
    </row>
    <row r="9" spans="1:8" x14ac:dyDescent="0.15">
      <c r="A9" s="146" t="s">
        <v>520</v>
      </c>
      <c r="B9" s="151"/>
      <c r="C9" s="152"/>
      <c r="D9" s="153">
        <v>29567</v>
      </c>
      <c r="E9" s="154"/>
      <c r="F9" s="155">
        <v>71807</v>
      </c>
      <c r="G9" s="156"/>
      <c r="H9" s="157"/>
    </row>
    <row r="10" spans="1:8" x14ac:dyDescent="0.15">
      <c r="A10" s="158"/>
      <c r="B10" s="159"/>
      <c r="C10" s="160"/>
      <c r="D10" s="161">
        <v>17942</v>
      </c>
      <c r="E10" s="162"/>
      <c r="F10" s="163">
        <v>37333</v>
      </c>
      <c r="G10" s="164"/>
      <c r="H10" s="165"/>
    </row>
    <row r="11" spans="1:8" x14ac:dyDescent="0.15">
      <c r="A11" s="146" t="s">
        <v>521</v>
      </c>
      <c r="B11" s="151"/>
      <c r="C11" s="152"/>
      <c r="D11" s="153">
        <v>47666</v>
      </c>
      <c r="E11" s="154"/>
      <c r="F11" s="155">
        <v>80821</v>
      </c>
      <c r="G11" s="156"/>
      <c r="H11" s="157"/>
    </row>
    <row r="12" spans="1:8" x14ac:dyDescent="0.15">
      <c r="A12" s="158"/>
      <c r="B12" s="159"/>
      <c r="C12" s="166"/>
      <c r="D12" s="161">
        <v>26602</v>
      </c>
      <c r="E12" s="162"/>
      <c r="F12" s="163">
        <v>49586</v>
      </c>
      <c r="G12" s="164"/>
      <c r="H12" s="165"/>
    </row>
    <row r="13" spans="1:8" x14ac:dyDescent="0.15">
      <c r="A13" s="146"/>
      <c r="B13" s="151"/>
      <c r="C13" s="152"/>
      <c r="D13" s="153">
        <v>36048</v>
      </c>
      <c r="E13" s="154"/>
      <c r="F13" s="155">
        <v>72999</v>
      </c>
      <c r="G13" s="167"/>
      <c r="H13" s="157"/>
    </row>
    <row r="14" spans="1:8" x14ac:dyDescent="0.15">
      <c r="A14" s="158"/>
      <c r="B14" s="159"/>
      <c r="C14" s="160"/>
      <c r="D14" s="161">
        <v>19030</v>
      </c>
      <c r="E14" s="162"/>
      <c r="F14" s="163">
        <v>40134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2.14</v>
      </c>
      <c r="C19" s="168">
        <f>ROUND(VALUE(SUBSTITUTE(実質収支比率等に係る経年分析!G$48,"▲","-")),2)</f>
        <v>4.7300000000000004</v>
      </c>
      <c r="D19" s="168">
        <f>ROUND(VALUE(SUBSTITUTE(実質収支比率等に係る経年分析!H$48,"▲","-")),2)</f>
        <v>7.98</v>
      </c>
      <c r="E19" s="168">
        <f>ROUND(VALUE(SUBSTITUTE(実質収支比率等に係る経年分析!I$48,"▲","-")),2)</f>
        <v>6.86</v>
      </c>
      <c r="F19" s="168">
        <f>ROUND(VALUE(SUBSTITUTE(実質収支比率等に係る経年分析!J$48,"▲","-")),2)</f>
        <v>2.37</v>
      </c>
    </row>
    <row r="20" spans="1:11" x14ac:dyDescent="0.15">
      <c r="A20" s="168" t="s">
        <v>53</v>
      </c>
      <c r="B20" s="168">
        <f>ROUND(VALUE(SUBSTITUTE(実質収支比率等に係る経年分析!F$47,"▲","-")),2)</f>
        <v>1.52</v>
      </c>
      <c r="C20" s="168">
        <f>ROUND(VALUE(SUBSTITUTE(実質収支比率等に係る経年分析!G$47,"▲","-")),2)</f>
        <v>2.57</v>
      </c>
      <c r="D20" s="168">
        <f>ROUND(VALUE(SUBSTITUTE(実質収支比率等に係る経年分析!H$47,"▲","-")),2)</f>
        <v>7.85</v>
      </c>
      <c r="E20" s="168">
        <f>ROUND(VALUE(SUBSTITUTE(実質収支比率等に係る経年分析!I$47,"▲","-")),2)</f>
        <v>12.27</v>
      </c>
      <c r="F20" s="168">
        <f>ROUND(VALUE(SUBSTITUTE(実質収支比率等に係る経年分析!J$47,"▲","-")),2)</f>
        <v>15.61</v>
      </c>
    </row>
    <row r="21" spans="1:11" x14ac:dyDescent="0.15">
      <c r="A21" s="168" t="s">
        <v>54</v>
      </c>
      <c r="B21" s="168">
        <f>IF(ISNUMBER(VALUE(SUBSTITUTE(実質収支比率等に係る経年分析!F$49,"▲","-"))),ROUND(VALUE(SUBSTITUTE(実質収支比率等に係る経年分析!F$49,"▲","-")),2),NA())</f>
        <v>0</v>
      </c>
      <c r="C21" s="168">
        <f>IF(ISNUMBER(VALUE(SUBSTITUTE(実質収支比率等に係る経年分析!G$49,"▲","-"))),ROUND(VALUE(SUBSTITUTE(実質収支比率等に係る経年分析!G$49,"▲","-")),2),NA())</f>
        <v>2.63</v>
      </c>
      <c r="D21" s="168">
        <f>IF(ISNUMBER(VALUE(SUBSTITUTE(実質収支比率等に係る経年分析!H$49,"▲","-"))),ROUND(VALUE(SUBSTITUTE(実質収支比率等に係る経年分析!H$49,"▲","-")),2),NA())</f>
        <v>6.18</v>
      </c>
      <c r="E21" s="168">
        <f>IF(ISNUMBER(VALUE(SUBSTITUTE(実質収支比率等に係る経年分析!I$49,"▲","-"))),ROUND(VALUE(SUBSTITUTE(実質収支比率等に係る経年分析!I$49,"▲","-")),2),NA())</f>
        <v>-1.37</v>
      </c>
      <c r="F21" s="168">
        <f>IF(ISNUMBER(VALUE(SUBSTITUTE(実質収支比率等に係る経年分析!J$49,"▲","-"))),ROUND(VALUE(SUBSTITUTE(実質収支比率等に係る経年分析!J$49,"▲","-")),2),NA())</f>
        <v>-4.45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f>IF(ROUND(VALUE(SUBSTITUTE(連結実質赤字比率に係る赤字・黒字の構成分析!F$39,"▲", "-")), 2) &lt; 0, ABS(ROUND(VALUE(SUBSTITUTE(連結実質赤字比率に係る赤字・黒字の構成分析!F$39,"▲", "-")), 2)), NA())</f>
        <v>0.51</v>
      </c>
      <c r="C31" s="169" t="e">
        <f>IF(ROUND(VALUE(SUBSTITUTE(連結実質赤字比率に係る赤字・黒字の構成分析!F$39,"▲", "-")), 2) &gt;= 0, ABS(ROUND(VALUE(SUBSTITUTE(連結実質赤字比率に係る赤字・黒字の構成分析!F$39,"▲", "-")), 2)), NA())</f>
        <v>#N/A</v>
      </c>
      <c r="D31" s="169">
        <f>IF(ROUND(VALUE(SUBSTITUTE(連結実質赤字比率に係る赤字・黒字の構成分析!G$39,"▲", "-")), 2) &lt; 0, ABS(ROUND(VALUE(SUBSTITUTE(連結実質赤字比率に係る赤字・黒字の構成分析!G$39,"▲", "-")), 2)), NA())</f>
        <v>0.43</v>
      </c>
      <c r="E31" s="169" t="e">
        <f>IF(ROUND(VALUE(SUBSTITUTE(連結実質赤字比率に係る赤字・黒字の構成分析!G$39,"▲", "-")), 2) &gt;= 0, ABS(ROUND(VALUE(SUBSTITUTE(連結実質赤字比率に係る赤字・黒字の構成分析!G$39,"▲", "-")), 2)), NA())</f>
        <v>#N/A</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4.7300000000000004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15.71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2371</v>
      </c>
      <c r="E42" s="170"/>
      <c r="F42" s="170"/>
      <c r="G42" s="170">
        <f>'実質公債費比率（分子）の構造'!L$52</f>
        <v>2368</v>
      </c>
      <c r="H42" s="170"/>
      <c r="I42" s="170"/>
      <c r="J42" s="170">
        <f>'実質公債費比率（分子）の構造'!M$52</f>
        <v>2304</v>
      </c>
      <c r="K42" s="170"/>
      <c r="L42" s="170"/>
      <c r="M42" s="170">
        <f>'実質公債費比率（分子）の構造'!N$52</f>
        <v>2295</v>
      </c>
      <c r="N42" s="170"/>
      <c r="O42" s="170"/>
      <c r="P42" s="170">
        <f>'実質公債費比率（分子）の構造'!O$52</f>
        <v>2200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145</v>
      </c>
      <c r="C44" s="170"/>
      <c r="D44" s="170"/>
      <c r="E44" s="170">
        <f>'実質公債費比率（分子）の構造'!L$50</f>
        <v>138</v>
      </c>
      <c r="F44" s="170"/>
      <c r="G44" s="170"/>
      <c r="H44" s="170">
        <f>'実質公債費比率（分子）の構造'!M$50</f>
        <v>130</v>
      </c>
      <c r="I44" s="170"/>
      <c r="J44" s="170"/>
      <c r="K44" s="170">
        <f>'実質公債費比率（分子）の構造'!N$50</f>
        <v>130</v>
      </c>
      <c r="L44" s="170"/>
      <c r="M44" s="170"/>
      <c r="N44" s="170">
        <f>'実質公債費比率（分子）の構造'!O$50</f>
        <v>123</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867</v>
      </c>
      <c r="C46" s="170"/>
      <c r="D46" s="170"/>
      <c r="E46" s="170">
        <f>'実質公債費比率（分子）の構造'!L$48</f>
        <v>646</v>
      </c>
      <c r="F46" s="170"/>
      <c r="G46" s="170"/>
      <c r="H46" s="170">
        <f>'実質公債費比率（分子）の構造'!M$48</f>
        <v>719</v>
      </c>
      <c r="I46" s="170"/>
      <c r="J46" s="170"/>
      <c r="K46" s="170">
        <f>'実質公債費比率（分子）の構造'!N$48</f>
        <v>825</v>
      </c>
      <c r="L46" s="170"/>
      <c r="M46" s="170"/>
      <c r="N46" s="170">
        <f>'実質公債費比率（分子）の構造'!O$48</f>
        <v>929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3021</v>
      </c>
      <c r="C49" s="170"/>
      <c r="D49" s="170"/>
      <c r="E49" s="170">
        <f>'実質公債費比率（分子）の構造'!L$45</f>
        <v>3046</v>
      </c>
      <c r="F49" s="170"/>
      <c r="G49" s="170"/>
      <c r="H49" s="170">
        <f>'実質公債費比率（分子）の構造'!M$45</f>
        <v>2995</v>
      </c>
      <c r="I49" s="170"/>
      <c r="J49" s="170"/>
      <c r="K49" s="170">
        <f>'実質公債費比率（分子）の構造'!N$45</f>
        <v>3128</v>
      </c>
      <c r="L49" s="170"/>
      <c r="M49" s="170"/>
      <c r="N49" s="170">
        <f>'実質公債費比率（分子）の構造'!O$45</f>
        <v>3120</v>
      </c>
      <c r="O49" s="170"/>
      <c r="P49" s="170"/>
    </row>
    <row r="50" spans="1:16" x14ac:dyDescent="0.15">
      <c r="A50" s="170" t="s">
        <v>67</v>
      </c>
      <c r="B50" s="170" t="e">
        <f>NA()</f>
        <v>#N/A</v>
      </c>
      <c r="C50" s="170">
        <f>IF(ISNUMBER('実質公債費比率（分子）の構造'!K$53),'実質公債費比率（分子）の構造'!K$53,NA())</f>
        <v>1662</v>
      </c>
      <c r="D50" s="170" t="e">
        <f>NA()</f>
        <v>#N/A</v>
      </c>
      <c r="E50" s="170" t="e">
        <f>NA()</f>
        <v>#N/A</v>
      </c>
      <c r="F50" s="170">
        <f>IF(ISNUMBER('実質公債費比率（分子）の構造'!L$53),'実質公債費比率（分子）の構造'!L$53,NA())</f>
        <v>1462</v>
      </c>
      <c r="G50" s="170" t="e">
        <f>NA()</f>
        <v>#N/A</v>
      </c>
      <c r="H50" s="170" t="e">
        <f>NA()</f>
        <v>#N/A</v>
      </c>
      <c r="I50" s="170">
        <f>IF(ISNUMBER('実質公債費比率（分子）の構造'!M$53),'実質公債費比率（分子）の構造'!M$53,NA())</f>
        <v>1540</v>
      </c>
      <c r="J50" s="170" t="e">
        <f>NA()</f>
        <v>#N/A</v>
      </c>
      <c r="K50" s="170" t="e">
        <f>NA()</f>
        <v>#N/A</v>
      </c>
      <c r="L50" s="170">
        <f>IF(ISNUMBER('実質公債費比率（分子）の構造'!N$53),'実質公債費比率（分子）の構造'!N$53,NA())</f>
        <v>1788</v>
      </c>
      <c r="M50" s="170" t="e">
        <f>NA()</f>
        <v>#N/A</v>
      </c>
      <c r="N50" s="170" t="e">
        <f>NA()</f>
        <v>#N/A</v>
      </c>
      <c r="O50" s="170">
        <f>IF(ISNUMBER('実質公債費比率（分子）の構造'!O$53),'実質公債費比率（分子）の構造'!O$53,NA())</f>
        <v>1972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21947</v>
      </c>
      <c r="E56" s="169"/>
      <c r="F56" s="169"/>
      <c r="G56" s="169">
        <f>'将来負担比率（分子）の構造'!J$52</f>
        <v>22179</v>
      </c>
      <c r="H56" s="169"/>
      <c r="I56" s="169"/>
      <c r="J56" s="169">
        <f>'将来負担比率（分子）の構造'!K$52</f>
        <v>21653</v>
      </c>
      <c r="K56" s="169"/>
      <c r="L56" s="169"/>
      <c r="M56" s="169">
        <f>'将来負担比率（分子）の構造'!L$52</f>
        <v>20666</v>
      </c>
      <c r="N56" s="169"/>
      <c r="O56" s="169"/>
      <c r="P56" s="169">
        <f>'将来負担比率（分子）の構造'!M$52</f>
        <v>19593</v>
      </c>
    </row>
    <row r="57" spans="1:16" x14ac:dyDescent="0.15">
      <c r="A57" s="169" t="s">
        <v>42</v>
      </c>
      <c r="B57" s="169"/>
      <c r="C57" s="169"/>
      <c r="D57" s="169">
        <f>'将来負担比率（分子）の構造'!I$51</f>
        <v>4894</v>
      </c>
      <c r="E57" s="169"/>
      <c r="F57" s="169"/>
      <c r="G57" s="169">
        <f>'将来負担比率（分子）の構造'!J$51</f>
        <v>4628</v>
      </c>
      <c r="H57" s="169"/>
      <c r="I57" s="169"/>
      <c r="J57" s="169">
        <f>'将来負担比率（分子）の構造'!K$51</f>
        <v>4168</v>
      </c>
      <c r="K57" s="169"/>
      <c r="L57" s="169"/>
      <c r="M57" s="169">
        <f>'将来負担比率（分子）の構造'!L$51</f>
        <v>4859</v>
      </c>
      <c r="N57" s="169"/>
      <c r="O57" s="169"/>
      <c r="P57" s="169">
        <f>'将来負担比率（分子）の構造'!M$51</f>
        <v>3810</v>
      </c>
    </row>
    <row r="58" spans="1:16" x14ac:dyDescent="0.15">
      <c r="A58" s="169" t="s">
        <v>41</v>
      </c>
      <c r="B58" s="169"/>
      <c r="C58" s="169"/>
      <c r="D58" s="169">
        <f>'将来負担比率（分子）の構造'!I$50</f>
        <v>1405</v>
      </c>
      <c r="E58" s="169"/>
      <c r="F58" s="169"/>
      <c r="G58" s="169">
        <f>'将来負担比率（分子）の構造'!J$50</f>
        <v>1764</v>
      </c>
      <c r="H58" s="169"/>
      <c r="I58" s="169"/>
      <c r="J58" s="169">
        <f>'将来負担比率（分子）の構造'!K$50</f>
        <v>3097</v>
      </c>
      <c r="K58" s="169"/>
      <c r="L58" s="169"/>
      <c r="M58" s="169">
        <f>'将来負担比率（分子）の構造'!L$50</f>
        <v>4063</v>
      </c>
      <c r="N58" s="169"/>
      <c r="O58" s="169"/>
      <c r="P58" s="169">
        <f>'将来負担比率（分子）の構造'!M$50</f>
        <v>4918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7674</v>
      </c>
      <c r="C62" s="169"/>
      <c r="D62" s="169"/>
      <c r="E62" s="169">
        <f>'将来負担比率（分子）の構造'!J$45</f>
        <v>7143</v>
      </c>
      <c r="F62" s="169"/>
      <c r="G62" s="169"/>
      <c r="H62" s="169">
        <f>'将来負担比率（分子）の構造'!K$45</f>
        <v>6656</v>
      </c>
      <c r="I62" s="169"/>
      <c r="J62" s="169"/>
      <c r="K62" s="169">
        <f>'将来負担比率（分子）の構造'!L$45</f>
        <v>6160</v>
      </c>
      <c r="L62" s="169"/>
      <c r="M62" s="169"/>
      <c r="N62" s="169">
        <f>'将来負担比率（分子）の構造'!M$45</f>
        <v>5716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9682</v>
      </c>
      <c r="C64" s="169"/>
      <c r="D64" s="169"/>
      <c r="E64" s="169">
        <f>'将来負担比率（分子）の構造'!J$43</f>
        <v>8041</v>
      </c>
      <c r="F64" s="169"/>
      <c r="G64" s="169"/>
      <c r="H64" s="169">
        <f>'将来負担比率（分子）の構造'!K$43</f>
        <v>7267</v>
      </c>
      <c r="I64" s="169"/>
      <c r="J64" s="169"/>
      <c r="K64" s="169">
        <f>'将来負担比率（分子）の構造'!L$43</f>
        <v>6523</v>
      </c>
      <c r="L64" s="169"/>
      <c r="M64" s="169"/>
      <c r="N64" s="169">
        <f>'将来負担比率（分子）の構造'!M$43</f>
        <v>6797</v>
      </c>
      <c r="O64" s="169"/>
      <c r="P64" s="169"/>
    </row>
    <row r="65" spans="1:16" x14ac:dyDescent="0.15">
      <c r="A65" s="169" t="s">
        <v>32</v>
      </c>
      <c r="B65" s="169">
        <f>'将来負担比率（分子）の構造'!I$42</f>
        <v>1094</v>
      </c>
      <c r="C65" s="169"/>
      <c r="D65" s="169"/>
      <c r="E65" s="169">
        <f>'将来負担比率（分子）の構造'!J$42</f>
        <v>982</v>
      </c>
      <c r="F65" s="169"/>
      <c r="G65" s="169"/>
      <c r="H65" s="169">
        <f>'将来負担比率（分子）の構造'!K$42</f>
        <v>870</v>
      </c>
      <c r="I65" s="169"/>
      <c r="J65" s="169"/>
      <c r="K65" s="169">
        <f>'将来負担比率（分子）の構造'!L$42</f>
        <v>757</v>
      </c>
      <c r="L65" s="169"/>
      <c r="M65" s="169"/>
      <c r="N65" s="169">
        <f>'将来負担比率（分子）の構造'!M$42</f>
        <v>643</v>
      </c>
      <c r="O65" s="169"/>
      <c r="P65" s="169"/>
    </row>
    <row r="66" spans="1:16" x14ac:dyDescent="0.15">
      <c r="A66" s="169" t="s">
        <v>31</v>
      </c>
      <c r="B66" s="169">
        <f>'将来負担比率（分子）の構造'!I$41</f>
        <v>26982</v>
      </c>
      <c r="C66" s="169"/>
      <c r="D66" s="169"/>
      <c r="E66" s="169">
        <f>'将来負担比率（分子）の構造'!J$41</f>
        <v>27235</v>
      </c>
      <c r="F66" s="169"/>
      <c r="G66" s="169"/>
      <c r="H66" s="169">
        <f>'将来負担比率（分子）の構造'!K$41</f>
        <v>26608</v>
      </c>
      <c r="I66" s="169"/>
      <c r="J66" s="169"/>
      <c r="K66" s="169">
        <f>'将来負担比率（分子）の構造'!L$41</f>
        <v>24947</v>
      </c>
      <c r="L66" s="169"/>
      <c r="M66" s="169"/>
      <c r="N66" s="169">
        <f>'将来負担比率（分子）の構造'!M$41</f>
        <v>23723</v>
      </c>
      <c r="O66" s="169"/>
      <c r="P66" s="169"/>
    </row>
    <row r="67" spans="1:16" x14ac:dyDescent="0.15">
      <c r="A67" s="169" t="s">
        <v>71</v>
      </c>
      <c r="B67" s="169" t="e">
        <f>NA()</f>
        <v>#N/A</v>
      </c>
      <c r="C67" s="169">
        <f>IF(ISNUMBER('将来負担比率（分子）の構造'!I$53), IF('将来負担比率（分子）の構造'!I$53 &lt; 0, 0, '将来負担比率（分子）の構造'!I$53), NA())</f>
        <v>17186</v>
      </c>
      <c r="D67" s="169" t="e">
        <f>NA()</f>
        <v>#N/A</v>
      </c>
      <c r="E67" s="169" t="e">
        <f>NA()</f>
        <v>#N/A</v>
      </c>
      <c r="F67" s="169">
        <f>IF(ISNUMBER('将来負担比率（分子）の構造'!J$53), IF('将来負担比率（分子）の構造'!J$53 &lt; 0, 0, '将来負担比率（分子）の構造'!J$53), NA())</f>
        <v>14831</v>
      </c>
      <c r="G67" s="169" t="e">
        <f>NA()</f>
        <v>#N/A</v>
      </c>
      <c r="H67" s="169" t="e">
        <f>NA()</f>
        <v>#N/A</v>
      </c>
      <c r="I67" s="169">
        <f>IF(ISNUMBER('将来負担比率（分子）の構造'!K$53), IF('将来負担比率（分子）の構造'!K$53 &lt; 0, 0, '将来負担比率（分子）の構造'!K$53), NA())</f>
        <v>12483</v>
      </c>
      <c r="J67" s="169" t="e">
        <f>NA()</f>
        <v>#N/A</v>
      </c>
      <c r="K67" s="169" t="e">
        <f>NA()</f>
        <v>#N/A</v>
      </c>
      <c r="L67" s="169">
        <f>IF(ISNUMBER('将来負担比率（分子）の構造'!L$53), IF('将来負担比率（分子）の構造'!L$53 &lt; 0, 0, '将来負担比率（分子）の構造'!L$53), NA())</f>
        <v>8799</v>
      </c>
      <c r="M67" s="169" t="e">
        <f>NA()</f>
        <v>#N/A</v>
      </c>
      <c r="N67" s="169" t="e">
        <f>NA()</f>
        <v>#N/A</v>
      </c>
      <c r="O67" s="169">
        <f>IF(ISNUMBER('将来負担比率（分子）の構造'!M$53), IF('将来負担比率（分子）の構造'!M$53 &lt; 0, 0, '将来負担比率（分子）の構造'!M$53), NA())</f>
        <v>8558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1202</v>
      </c>
      <c r="C72" s="173">
        <f>基金残高に係る経年分析!G55</f>
        <v>1822</v>
      </c>
      <c r="D72" s="173">
        <f>基金残高に係る経年分析!H55</f>
        <v>2332</v>
      </c>
    </row>
    <row r="73" spans="1:16" x14ac:dyDescent="0.15">
      <c r="A73" s="172" t="s">
        <v>74</v>
      </c>
      <c r="B73" s="173">
        <f>基金残高に係る経年分析!F56</f>
        <v>273</v>
      </c>
      <c r="C73" s="173">
        <f>基金残高に係る経年分析!G56</f>
        <v>273</v>
      </c>
      <c r="D73" s="173">
        <f>基金残高に係る経年分析!H56</f>
        <v>347</v>
      </c>
    </row>
    <row r="74" spans="1:16" x14ac:dyDescent="0.15">
      <c r="A74" s="172" t="s">
        <v>75</v>
      </c>
      <c r="B74" s="173">
        <f>基金残高に係る経年分析!F57</f>
        <v>1018</v>
      </c>
      <c r="C74" s="173">
        <f>基金残高に係る経年分析!G57</f>
        <v>1278</v>
      </c>
      <c r="D74" s="173">
        <f>基金残高に係る経年分析!H57</f>
        <v>1528</v>
      </c>
    </row>
  </sheetData>
  <sheetProtection algorithmName="SHA-512" hashValue="umcD5C4F0+Bq4ICwt99uDGuuOpBExwrpOz36qkJ15FupDS2EnlA/zKJgHstZVbx9pdjAhlVr2wZ9gSVT/M2E8g==" saltValue="yddftDDcX5OvP/0D+kHL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