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3_ncr:1_{AD7014ED-D847-413E-B44E-590362D9100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3-1" sheetId="1" r:id="rId1"/>
    <sheet name="3-2" sheetId="2" r:id="rId2"/>
    <sheet name="3-3" sheetId="4" r:id="rId3"/>
    <sheet name="3-4" sheetId="5" r:id="rId4"/>
    <sheet name="3-5" sheetId="6" r:id="rId5"/>
    <sheet name="3-6" sheetId="8" r:id="rId6"/>
    <sheet name="3-7" sheetId="9" r:id="rId7"/>
    <sheet name="3-8～10" sheetId="10" r:id="rId8"/>
    <sheet name="3-11" sheetId="11" r:id="rId9"/>
    <sheet name="3-12_1" sheetId="12" r:id="rId10"/>
    <sheet name="3-12_2" sheetId="13" r:id="rId11"/>
    <sheet name="3-13～14" sheetId="16" r:id="rId12"/>
    <sheet name="3-15～16" sheetId="15" r:id="rId13"/>
    <sheet name="3-17～18" sheetId="17" r:id="rId14"/>
    <sheet name="3-19～20" sheetId="18" r:id="rId15"/>
    <sheet name="Data_3-5" sheetId="7" r:id="rId16"/>
  </sheets>
  <definedNames>
    <definedName name="_xlnm.Print_Area" localSheetId="0">'3-1'!$B$1:$AV$36</definedName>
    <definedName name="_xlnm.Print_Area" localSheetId="8">'3-11'!$A$1:$Y$57</definedName>
    <definedName name="_xlnm.Print_Area" localSheetId="13">'3-17～18'!$A$1:$AK$38</definedName>
    <definedName name="_xlnm.Print_Area" localSheetId="14">'3-19～20'!$A$1:$AE$40</definedName>
    <definedName name="_xlnm.Print_Area" localSheetId="2">'3-3'!$A$1:$BH$34</definedName>
    <definedName name="_xlnm.Print_Area" localSheetId="3">'3-4'!$A$1:$BY$50</definedName>
    <definedName name="_xlnm.Print_Area" localSheetId="4">'3-5'!$A$1:$Y$34</definedName>
    <definedName name="_xlnm.Print_Area" localSheetId="5">'3-6'!$A$1:$AI$51</definedName>
    <definedName name="_xlnm.Print_Area" localSheetId="6">'3-7'!$A$1:$CG$41</definedName>
    <definedName name="_xlnm.Print_Titles" localSheetId="0">'3-1'!$5:$6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6" i="6" l="1"/>
  <c r="V16" i="6"/>
  <c r="R16" i="6"/>
  <c r="P16" i="6"/>
  <c r="L16" i="6"/>
  <c r="J16" i="6"/>
  <c r="BC21" i="5" l="1"/>
  <c r="BM27" i="5"/>
  <c r="AZ41" i="5"/>
  <c r="AW41" i="5"/>
  <c r="AT41" i="5"/>
  <c r="H6" i="8" l="1"/>
  <c r="T6" i="8"/>
  <c r="AF6" i="8" s="1"/>
  <c r="H7" i="8"/>
  <c r="AF7" i="8" s="1"/>
  <c r="T7" i="8"/>
  <c r="H8" i="8"/>
  <c r="T8" i="8"/>
  <c r="H9" i="8"/>
  <c r="T9" i="8"/>
  <c r="H10" i="8"/>
  <c r="T10" i="8"/>
  <c r="AF9" i="8" l="1"/>
  <c r="AF8" i="8"/>
  <c r="AF10" i="8"/>
  <c r="N16" i="7"/>
  <c r="K16" i="7"/>
  <c r="H16" i="7"/>
  <c r="T16" i="6" s="1"/>
  <c r="E16" i="7"/>
  <c r="N16" i="6" s="1"/>
  <c r="B16" i="7"/>
  <c r="H16" i="6" s="1"/>
  <c r="N15" i="7"/>
  <c r="K15" i="7"/>
  <c r="H15" i="7"/>
  <c r="E15" i="7"/>
  <c r="B15" i="7"/>
  <c r="N14" i="7"/>
  <c r="K14" i="7"/>
  <c r="H14" i="7"/>
  <c r="E14" i="7"/>
  <c r="B14" i="7"/>
  <c r="N13" i="7"/>
  <c r="K13" i="7"/>
  <c r="H13" i="7"/>
  <c r="E13" i="7"/>
  <c r="B13" i="7"/>
  <c r="N12" i="7"/>
  <c r="K12" i="7"/>
  <c r="H12" i="7"/>
  <c r="E12" i="7"/>
  <c r="B12" i="7"/>
  <c r="N11" i="7"/>
  <c r="K11" i="7"/>
  <c r="H11" i="7"/>
  <c r="E11" i="7"/>
  <c r="B11" i="7"/>
  <c r="N10" i="7"/>
  <c r="K10" i="7"/>
  <c r="H10" i="7"/>
  <c r="E10" i="7"/>
  <c r="B10" i="7"/>
  <c r="N9" i="7"/>
  <c r="K9" i="7"/>
  <c r="H9" i="7"/>
  <c r="E9" i="7"/>
  <c r="B9" i="7"/>
  <c r="N8" i="7"/>
  <c r="K8" i="7"/>
  <c r="H8" i="7"/>
  <c r="E8" i="7"/>
  <c r="B8" i="7"/>
  <c r="N7" i="7"/>
  <c r="K7" i="7"/>
  <c r="H7" i="7"/>
  <c r="E7" i="7"/>
  <c r="B7" i="7"/>
  <c r="C5" i="7"/>
  <c r="D5" i="7"/>
  <c r="F5" i="7"/>
  <c r="G5" i="7"/>
  <c r="I5" i="7"/>
  <c r="J5" i="7"/>
  <c r="L5" i="7"/>
  <c r="M5" i="7"/>
  <c r="O5" i="7"/>
  <c r="P5" i="7"/>
  <c r="H5" i="7"/>
  <c r="BE25" i="4"/>
  <c r="BA25" i="4"/>
  <c r="AW25" i="4"/>
  <c r="AS25" i="4"/>
  <c r="AO25" i="4"/>
  <c r="AK25" i="4"/>
  <c r="BE20" i="4"/>
  <c r="BA20" i="4"/>
  <c r="AW20" i="4"/>
  <c r="AS20" i="4"/>
  <c r="AO20" i="4"/>
  <c r="AK20" i="4"/>
  <c r="BE15" i="4"/>
  <c r="BA15" i="4"/>
  <c r="AW15" i="4"/>
  <c r="AS15" i="4"/>
  <c r="AO15" i="4"/>
  <c r="AK15" i="4"/>
  <c r="BE10" i="4"/>
  <c r="BA10" i="4"/>
  <c r="AW10" i="4"/>
  <c r="AS10" i="4"/>
  <c r="AO10" i="4"/>
  <c r="AK10" i="4"/>
  <c r="BE5" i="4"/>
  <c r="BA5" i="4"/>
  <c r="AW5" i="4"/>
  <c r="AS5" i="4"/>
  <c r="AO5" i="4"/>
  <c r="AK5" i="4"/>
  <c r="E5" i="7" l="1"/>
  <c r="N5" i="7"/>
  <c r="K5" i="7"/>
  <c r="B5" i="7"/>
  <c r="X21" i="17"/>
  <c r="X37" i="16" l="1"/>
  <c r="U37" i="16"/>
  <c r="R37" i="16"/>
  <c r="K37" i="16"/>
  <c r="H37" i="16"/>
  <c r="E37" i="16"/>
  <c r="X34" i="16"/>
  <c r="U34" i="16"/>
  <c r="R34" i="16"/>
  <c r="K34" i="16"/>
  <c r="H34" i="16"/>
  <c r="E34" i="16"/>
  <c r="X31" i="16"/>
  <c r="U31" i="16"/>
  <c r="R31" i="16"/>
  <c r="K31" i="16"/>
  <c r="H31" i="16"/>
  <c r="E31" i="16"/>
  <c r="X24" i="16"/>
  <c r="U24" i="16"/>
  <c r="R24" i="16"/>
  <c r="K24" i="16"/>
  <c r="H24" i="16"/>
  <c r="E24" i="16"/>
  <c r="L6" i="16"/>
  <c r="G6" i="16"/>
  <c r="C6" i="16"/>
  <c r="BH26" i="13" l="1"/>
  <c r="BE26" i="13"/>
  <c r="BB26" i="13"/>
  <c r="AY26" i="13"/>
  <c r="AV26" i="13"/>
  <c r="AS26" i="13"/>
  <c r="AP26" i="13"/>
  <c r="AM26" i="13"/>
  <c r="AC26" i="13"/>
  <c r="Z26" i="13"/>
  <c r="W26" i="13"/>
  <c r="T26" i="13"/>
  <c r="Q26" i="13"/>
  <c r="N26" i="13"/>
  <c r="K26" i="13"/>
  <c r="H26" i="13"/>
  <c r="BH4" i="13"/>
  <c r="BE4" i="13"/>
  <c r="BB4" i="13"/>
  <c r="AY4" i="13"/>
  <c r="AV4" i="13"/>
  <c r="AS4" i="13"/>
  <c r="AP4" i="13"/>
  <c r="AM4" i="13"/>
  <c r="AC4" i="13"/>
  <c r="Z4" i="13"/>
  <c r="W4" i="13"/>
  <c r="T4" i="13"/>
  <c r="Q4" i="13"/>
  <c r="N4" i="13"/>
  <c r="K4" i="13"/>
  <c r="H4" i="13"/>
  <c r="AC30" i="12"/>
  <c r="Z30" i="12"/>
  <c r="W30" i="12"/>
  <c r="T30" i="12"/>
  <c r="Q30" i="12"/>
  <c r="N30" i="12"/>
  <c r="K30" i="12"/>
  <c r="H30" i="12"/>
  <c r="AC5" i="12"/>
  <c r="Z5" i="12"/>
  <c r="W5" i="12"/>
  <c r="T5" i="12"/>
  <c r="Q5" i="12"/>
  <c r="N5" i="12"/>
  <c r="K5" i="12"/>
  <c r="W34" i="11"/>
  <c r="T34" i="11"/>
  <c r="Q34" i="11"/>
  <c r="N34" i="11"/>
  <c r="K34" i="11"/>
  <c r="H34" i="11"/>
  <c r="W7" i="11"/>
  <c r="T7" i="11"/>
  <c r="Q7" i="11"/>
  <c r="N7" i="11"/>
  <c r="K7" i="11"/>
  <c r="H7" i="11"/>
  <c r="AE24" i="10"/>
  <c r="AB24" i="10"/>
  <c r="Y24" i="10"/>
  <c r="V24" i="10"/>
  <c r="S24" i="10"/>
  <c r="P24" i="10"/>
  <c r="M24" i="10"/>
  <c r="J24" i="10"/>
  <c r="G24" i="10"/>
  <c r="BS39" i="9"/>
  <c r="BS38" i="9"/>
  <c r="AX38" i="9"/>
  <c r="AC38" i="9"/>
  <c r="H38" i="9"/>
  <c r="BS37" i="9"/>
  <c r="AX37" i="9"/>
  <c r="AC37" i="9"/>
  <c r="H37" i="9"/>
  <c r="BS36" i="9"/>
  <c r="AX36" i="9"/>
  <c r="AC36" i="9"/>
  <c r="H36" i="9"/>
  <c r="BS35" i="9"/>
  <c r="AX35" i="9"/>
  <c r="AC35" i="9"/>
  <c r="H35" i="9"/>
  <c r="BS34" i="9"/>
  <c r="AX34" i="9"/>
  <c r="AC34" i="9"/>
  <c r="H34" i="9"/>
  <c r="CC33" i="9"/>
  <c r="BX33" i="9"/>
  <c r="BH33" i="9"/>
  <c r="BC33" i="9"/>
  <c r="AM33" i="9"/>
  <c r="AH33" i="9"/>
  <c r="R33" i="9"/>
  <c r="M33" i="9"/>
  <c r="BS31" i="9"/>
  <c r="AX31" i="9"/>
  <c r="AC31" i="9"/>
  <c r="H31" i="9"/>
  <c r="BS30" i="9"/>
  <c r="AX30" i="9"/>
  <c r="AC30" i="9"/>
  <c r="H30" i="9"/>
  <c r="BS29" i="9"/>
  <c r="AX29" i="9"/>
  <c r="AC29" i="9"/>
  <c r="H29" i="9"/>
  <c r="BS28" i="9"/>
  <c r="AX28" i="9"/>
  <c r="AC28" i="9"/>
  <c r="H28" i="9"/>
  <c r="BS27" i="9"/>
  <c r="AX27" i="9"/>
  <c r="AC27" i="9"/>
  <c r="H27" i="9"/>
  <c r="CC26" i="9"/>
  <c r="BX26" i="9"/>
  <c r="BH26" i="9"/>
  <c r="BC26" i="9"/>
  <c r="AM26" i="9"/>
  <c r="AH26" i="9"/>
  <c r="R26" i="9"/>
  <c r="M26" i="9"/>
  <c r="BS24" i="9"/>
  <c r="AX24" i="9"/>
  <c r="AC24" i="9"/>
  <c r="H24" i="9"/>
  <c r="BS23" i="9"/>
  <c r="AX23" i="9"/>
  <c r="AC23" i="9"/>
  <c r="H23" i="9"/>
  <c r="BS22" i="9"/>
  <c r="AX22" i="9"/>
  <c r="AC22" i="9"/>
  <c r="H22" i="9"/>
  <c r="BS21" i="9"/>
  <c r="AX21" i="9"/>
  <c r="AC21" i="9"/>
  <c r="H21" i="9"/>
  <c r="BS20" i="9"/>
  <c r="AX20" i="9"/>
  <c r="AC20" i="9"/>
  <c r="H20" i="9"/>
  <c r="CC19" i="9"/>
  <c r="BX19" i="9"/>
  <c r="BH19" i="9"/>
  <c r="BC19" i="9"/>
  <c r="AM19" i="9"/>
  <c r="AH19" i="9"/>
  <c r="R19" i="9"/>
  <c r="M19" i="9"/>
  <c r="BS17" i="9"/>
  <c r="AX17" i="9"/>
  <c r="AC17" i="9"/>
  <c r="H17" i="9"/>
  <c r="BS16" i="9"/>
  <c r="AX16" i="9"/>
  <c r="AC16" i="9"/>
  <c r="H16" i="9"/>
  <c r="BS15" i="9"/>
  <c r="AX15" i="9"/>
  <c r="AC15" i="9"/>
  <c r="H15" i="9"/>
  <c r="BS14" i="9"/>
  <c r="AX14" i="9"/>
  <c r="AC14" i="9"/>
  <c r="H14" i="9"/>
  <c r="BS13" i="9"/>
  <c r="AX13" i="9"/>
  <c r="AC13" i="9"/>
  <c r="H13" i="9"/>
  <c r="CC12" i="9"/>
  <c r="BX12" i="9"/>
  <c r="BH12" i="9"/>
  <c r="BC12" i="9"/>
  <c r="AM12" i="9"/>
  <c r="AH12" i="9"/>
  <c r="R12" i="9"/>
  <c r="M12" i="9"/>
  <c r="BS10" i="9"/>
  <c r="AX10" i="9"/>
  <c r="AC10" i="9"/>
  <c r="H10" i="9"/>
  <c r="BS9" i="9"/>
  <c r="AX9" i="9"/>
  <c r="AC9" i="9"/>
  <c r="H9" i="9"/>
  <c r="BS8" i="9"/>
  <c r="AX8" i="9"/>
  <c r="AC8" i="9"/>
  <c r="H8" i="9"/>
  <c r="BS7" i="9"/>
  <c r="AX7" i="9"/>
  <c r="AC7" i="9"/>
  <c r="H7" i="9"/>
  <c r="BS6" i="9"/>
  <c r="AX6" i="9"/>
  <c r="AC6" i="9"/>
  <c r="H6" i="9"/>
  <c r="CC5" i="9"/>
  <c r="BX5" i="9"/>
  <c r="BH5" i="9"/>
  <c r="BC5" i="9"/>
  <c r="AM5" i="9"/>
  <c r="AH5" i="9"/>
  <c r="R5" i="9"/>
  <c r="M5" i="9"/>
  <c r="T50" i="8"/>
  <c r="H50" i="8"/>
  <c r="T49" i="8"/>
  <c r="H49" i="8"/>
  <c r="T48" i="8"/>
  <c r="H48" i="8"/>
  <c r="T47" i="8"/>
  <c r="H47" i="8"/>
  <c r="T46" i="8"/>
  <c r="H46" i="8"/>
  <c r="T45" i="8"/>
  <c r="H45" i="8"/>
  <c r="T44" i="8"/>
  <c r="H44" i="8"/>
  <c r="T43" i="8"/>
  <c r="H43" i="8"/>
  <c r="T42" i="8"/>
  <c r="H42" i="8"/>
  <c r="T41" i="8"/>
  <c r="H41" i="8"/>
  <c r="T40" i="8"/>
  <c r="H40" i="8"/>
  <c r="T39" i="8"/>
  <c r="H39" i="8"/>
  <c r="AB38" i="8"/>
  <c r="X38" i="8"/>
  <c r="P38" i="8"/>
  <c r="L38" i="8"/>
  <c r="T36" i="8"/>
  <c r="H36" i="8"/>
  <c r="T35" i="8"/>
  <c r="H35" i="8"/>
  <c r="T34" i="8"/>
  <c r="H34" i="8"/>
  <c r="T33" i="8"/>
  <c r="AF33" i="8" s="1"/>
  <c r="H33" i="8"/>
  <c r="T32" i="8"/>
  <c r="H32" i="8"/>
  <c r="T31" i="8"/>
  <c r="H31" i="8"/>
  <c r="T25" i="8"/>
  <c r="H25" i="8"/>
  <c r="T24" i="8"/>
  <c r="H24" i="8"/>
  <c r="T23" i="8"/>
  <c r="H23" i="8"/>
  <c r="T22" i="8"/>
  <c r="H22" i="8"/>
  <c r="T21" i="8"/>
  <c r="H21" i="8"/>
  <c r="T20" i="8"/>
  <c r="H20" i="8"/>
  <c r="T19" i="8"/>
  <c r="H19" i="8"/>
  <c r="T18" i="8"/>
  <c r="H18" i="8"/>
  <c r="T17" i="8"/>
  <c r="H17" i="8"/>
  <c r="T16" i="8"/>
  <c r="H16" i="8"/>
  <c r="T15" i="8"/>
  <c r="H15" i="8"/>
  <c r="T14" i="8"/>
  <c r="H14" i="8"/>
  <c r="AB13" i="8"/>
  <c r="X13" i="8"/>
  <c r="P13" i="8"/>
  <c r="L13" i="8"/>
  <c r="T11" i="8"/>
  <c r="H11" i="8"/>
  <c r="AF32" i="8" l="1"/>
  <c r="AF44" i="8"/>
  <c r="AC5" i="9"/>
  <c r="AC19" i="9"/>
  <c r="AC33" i="9"/>
  <c r="H5" i="12"/>
  <c r="H19" i="9"/>
  <c r="H33" i="9"/>
  <c r="H26" i="9"/>
  <c r="T13" i="8"/>
  <c r="AF24" i="8"/>
  <c r="AF43" i="8"/>
  <c r="AF46" i="8"/>
  <c r="BS33" i="9"/>
  <c r="AX33" i="9"/>
  <c r="AX19" i="9"/>
  <c r="AX5" i="9"/>
  <c r="H12" i="9"/>
  <c r="H5" i="9"/>
  <c r="BS5" i="9"/>
  <c r="AF41" i="8"/>
  <c r="AF49" i="8"/>
  <c r="AF42" i="8"/>
  <c r="AF36" i="8"/>
  <c r="AF31" i="8"/>
  <c r="AF17" i="8"/>
  <c r="AF25" i="8"/>
  <c r="AF16" i="8"/>
  <c r="AF18" i="8"/>
  <c r="AF20" i="8"/>
  <c r="AF11" i="8"/>
  <c r="AF15" i="8"/>
  <c r="AF22" i="8"/>
  <c r="AF34" i="8"/>
  <c r="AF40" i="8"/>
  <c r="AF45" i="8"/>
  <c r="AF47" i="8"/>
  <c r="AC12" i="9"/>
  <c r="BS12" i="9"/>
  <c r="AX26" i="9"/>
  <c r="AF19" i="8"/>
  <c r="BX40" i="9"/>
  <c r="BS19" i="9"/>
  <c r="AF14" i="8"/>
  <c r="AF21" i="8"/>
  <c r="AF23" i="8"/>
  <c r="AF35" i="8"/>
  <c r="AF39" i="8"/>
  <c r="AF48" i="8"/>
  <c r="AF50" i="8"/>
  <c r="CC40" i="9"/>
  <c r="AX12" i="9"/>
  <c r="AC26" i="9"/>
  <c r="BS26" i="9"/>
  <c r="H13" i="8"/>
  <c r="T38" i="8"/>
  <c r="H38" i="8"/>
  <c r="Q16" i="7"/>
  <c r="T32" i="6" s="1"/>
  <c r="Q15" i="7"/>
  <c r="T31" i="6" s="1"/>
  <c r="Q14" i="7"/>
  <c r="Q13" i="7"/>
  <c r="T29" i="6" s="1"/>
  <c r="Q12" i="7"/>
  <c r="T28" i="6" s="1"/>
  <c r="Q11" i="7"/>
  <c r="Q10" i="7"/>
  <c r="Q9" i="7"/>
  <c r="Q8" i="7"/>
  <c r="T24" i="6" s="1"/>
  <c r="Q7" i="7"/>
  <c r="N31" i="6"/>
  <c r="N29" i="6"/>
  <c r="N25" i="6"/>
  <c r="N23" i="6"/>
  <c r="H29" i="6"/>
  <c r="H21" i="6"/>
  <c r="T15" i="6"/>
  <c r="T13" i="6"/>
  <c r="T11" i="6"/>
  <c r="T9" i="6"/>
  <c r="T7" i="6"/>
  <c r="N13" i="6"/>
  <c r="N5" i="6"/>
  <c r="H15" i="6"/>
  <c r="H13" i="6"/>
  <c r="H11" i="6"/>
  <c r="H9" i="6"/>
  <c r="X32" i="6"/>
  <c r="V32" i="6"/>
  <c r="R32" i="6"/>
  <c r="P32" i="6"/>
  <c r="N32" i="6"/>
  <c r="L32" i="6"/>
  <c r="J32" i="6"/>
  <c r="H32" i="6"/>
  <c r="B32" i="6"/>
  <c r="X31" i="6"/>
  <c r="V31" i="6"/>
  <c r="R31" i="6"/>
  <c r="P31" i="6"/>
  <c r="L31" i="6"/>
  <c r="J31" i="6"/>
  <c r="H31" i="6"/>
  <c r="B31" i="6"/>
  <c r="X30" i="6"/>
  <c r="V30" i="6"/>
  <c r="T30" i="6"/>
  <c r="R30" i="6"/>
  <c r="P30" i="6"/>
  <c r="N30" i="6"/>
  <c r="L30" i="6"/>
  <c r="J30" i="6"/>
  <c r="H30" i="6"/>
  <c r="B30" i="6"/>
  <c r="X29" i="6"/>
  <c r="V29" i="6"/>
  <c r="R29" i="6"/>
  <c r="P29" i="6"/>
  <c r="L29" i="6"/>
  <c r="J29" i="6"/>
  <c r="B29" i="6"/>
  <c r="X28" i="6"/>
  <c r="V28" i="6"/>
  <c r="R28" i="6"/>
  <c r="P28" i="6"/>
  <c r="N28" i="6"/>
  <c r="L28" i="6"/>
  <c r="J28" i="6"/>
  <c r="H28" i="6"/>
  <c r="B28" i="6"/>
  <c r="X27" i="6"/>
  <c r="V27" i="6"/>
  <c r="T27" i="6"/>
  <c r="R27" i="6"/>
  <c r="P27" i="6"/>
  <c r="N27" i="6"/>
  <c r="L27" i="6"/>
  <c r="J27" i="6"/>
  <c r="H27" i="6"/>
  <c r="B27" i="6"/>
  <c r="X26" i="6"/>
  <c r="V26" i="6"/>
  <c r="T26" i="6"/>
  <c r="R26" i="6"/>
  <c r="P26" i="6"/>
  <c r="N26" i="6"/>
  <c r="L26" i="6"/>
  <c r="J26" i="6"/>
  <c r="H26" i="6"/>
  <c r="B26" i="6"/>
  <c r="X25" i="6"/>
  <c r="V25" i="6"/>
  <c r="R25" i="6"/>
  <c r="P25" i="6"/>
  <c r="L25" i="6"/>
  <c r="J25" i="6"/>
  <c r="B25" i="6"/>
  <c r="X24" i="6"/>
  <c r="V24" i="6"/>
  <c r="R24" i="6"/>
  <c r="P24" i="6"/>
  <c r="N24" i="6"/>
  <c r="L24" i="6"/>
  <c r="J24" i="6"/>
  <c r="H24" i="6"/>
  <c r="B24" i="6"/>
  <c r="X23" i="6"/>
  <c r="V23" i="6"/>
  <c r="T23" i="6"/>
  <c r="R23" i="6"/>
  <c r="P23" i="6"/>
  <c r="L23" i="6"/>
  <c r="J23" i="6"/>
  <c r="H23" i="6"/>
  <c r="B23" i="6"/>
  <c r="R21" i="6"/>
  <c r="B21" i="6"/>
  <c r="X15" i="6"/>
  <c r="V15" i="6"/>
  <c r="R15" i="6"/>
  <c r="P15" i="6"/>
  <c r="N15" i="6"/>
  <c r="L15" i="6"/>
  <c r="J15" i="6"/>
  <c r="B15" i="6"/>
  <c r="X14" i="6"/>
  <c r="V14" i="6"/>
  <c r="T14" i="6"/>
  <c r="R14" i="6"/>
  <c r="P14" i="6"/>
  <c r="N14" i="6"/>
  <c r="L14" i="6"/>
  <c r="J14" i="6"/>
  <c r="H14" i="6"/>
  <c r="B14" i="6"/>
  <c r="X13" i="6"/>
  <c r="V13" i="6"/>
  <c r="R13" i="6"/>
  <c r="P13" i="6"/>
  <c r="L13" i="6"/>
  <c r="J13" i="6"/>
  <c r="B13" i="6"/>
  <c r="X12" i="6"/>
  <c r="V12" i="6"/>
  <c r="T12" i="6"/>
  <c r="R12" i="6"/>
  <c r="P12" i="6"/>
  <c r="N12" i="6"/>
  <c r="L12" i="6"/>
  <c r="J12" i="6"/>
  <c r="H12" i="6"/>
  <c r="B12" i="6"/>
  <c r="X11" i="6"/>
  <c r="V11" i="6"/>
  <c r="R11" i="6"/>
  <c r="P11" i="6"/>
  <c r="N11" i="6"/>
  <c r="L11" i="6"/>
  <c r="J11" i="6"/>
  <c r="B11" i="6"/>
  <c r="X10" i="6"/>
  <c r="V10" i="6"/>
  <c r="T10" i="6"/>
  <c r="R10" i="6"/>
  <c r="P10" i="6"/>
  <c r="N10" i="6"/>
  <c r="L10" i="6"/>
  <c r="J10" i="6"/>
  <c r="H10" i="6"/>
  <c r="B10" i="6"/>
  <c r="X9" i="6"/>
  <c r="V9" i="6"/>
  <c r="R9" i="6"/>
  <c r="P9" i="6"/>
  <c r="L9" i="6"/>
  <c r="J9" i="6"/>
  <c r="B9" i="6"/>
  <c r="X8" i="6"/>
  <c r="V8" i="6"/>
  <c r="T8" i="6"/>
  <c r="R8" i="6"/>
  <c r="P8" i="6"/>
  <c r="N8" i="6"/>
  <c r="L8" i="6"/>
  <c r="J8" i="6"/>
  <c r="H8" i="6"/>
  <c r="B8" i="6"/>
  <c r="X7" i="6"/>
  <c r="V7" i="6"/>
  <c r="R7" i="6"/>
  <c r="P7" i="6"/>
  <c r="N7" i="6"/>
  <c r="L7" i="6"/>
  <c r="J7" i="6"/>
  <c r="B7" i="6"/>
  <c r="P5" i="6"/>
  <c r="B5" i="6"/>
  <c r="S5" i="7"/>
  <c r="X21" i="6" s="1"/>
  <c r="R5" i="7"/>
  <c r="V21" i="6" s="1"/>
  <c r="P21" i="6"/>
  <c r="L21" i="6"/>
  <c r="J21" i="6"/>
  <c r="X5" i="6"/>
  <c r="V5" i="6"/>
  <c r="R5" i="6"/>
  <c r="L5" i="6"/>
  <c r="J5" i="6"/>
  <c r="AF38" i="8" l="1"/>
  <c r="BS40" i="9"/>
  <c r="AF13" i="8"/>
  <c r="Q5" i="7"/>
  <c r="T21" i="6" s="1"/>
  <c r="T25" i="6"/>
  <c r="N21" i="6"/>
  <c r="H25" i="6"/>
  <c r="T5" i="6"/>
  <c r="N9" i="6"/>
  <c r="H5" i="6"/>
  <c r="H7" i="6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AJ43" i="5"/>
  <c r="Q43" i="5"/>
  <c r="BV42" i="5"/>
  <c r="AJ42" i="5"/>
  <c r="Q42" i="5"/>
  <c r="BV41" i="5"/>
  <c r="AJ41" i="5"/>
  <c r="Q41" i="5"/>
  <c r="AJ40" i="5"/>
  <c r="Q40" i="5"/>
  <c r="BS39" i="5"/>
  <c r="BP39" i="5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AJ30" i="5"/>
  <c r="Q30" i="5"/>
  <c r="BV29" i="5"/>
  <c r="AJ29" i="5"/>
  <c r="Q29" i="5"/>
  <c r="BC28" i="5"/>
  <c r="AJ28" i="5"/>
  <c r="Q28" i="5"/>
  <c r="BS27" i="5"/>
  <c r="BP27" i="5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Q15" i="5"/>
  <c r="BV14" i="5"/>
  <c r="BC14" i="5"/>
  <c r="AJ14" i="5"/>
  <c r="Q14" i="5"/>
  <c r="BV13" i="5"/>
  <c r="BC13" i="5"/>
  <c r="AJ13" i="5"/>
  <c r="Q13" i="5"/>
  <c r="BV12" i="5"/>
  <c r="BC12" i="5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V6" i="5"/>
  <c r="BC6" i="5"/>
  <c r="AJ6" i="5"/>
  <c r="Q6" i="5"/>
  <c r="BV5" i="5"/>
  <c r="AJ5" i="5"/>
  <c r="Q5" i="5"/>
  <c r="AF31" i="4"/>
  <c r="AF26" i="4"/>
  <c r="AF21" i="4"/>
  <c r="AF16" i="4"/>
  <c r="AF11" i="4"/>
  <c r="AF6" i="4"/>
  <c r="BE30" i="4"/>
  <c r="BA30" i="4"/>
  <c r="AW30" i="4"/>
  <c r="AS30" i="4"/>
  <c r="AO30" i="4"/>
  <c r="AK30" i="4"/>
  <c r="AA30" i="4"/>
  <c r="W30" i="4"/>
  <c r="S30" i="4"/>
  <c r="O30" i="4"/>
  <c r="K30" i="4"/>
  <c r="G30" i="4"/>
  <c r="AA25" i="4"/>
  <c r="W25" i="4"/>
  <c r="S25" i="4"/>
  <c r="O25" i="4"/>
  <c r="K25" i="4"/>
  <c r="G25" i="4"/>
  <c r="AA20" i="4"/>
  <c r="W20" i="4"/>
  <c r="S20" i="4"/>
  <c r="O20" i="4"/>
  <c r="K20" i="4"/>
  <c r="G20" i="4"/>
  <c r="AA15" i="4"/>
  <c r="W15" i="4"/>
  <c r="S15" i="4"/>
  <c r="O15" i="4"/>
  <c r="K15" i="4"/>
  <c r="G15" i="4"/>
  <c r="AA10" i="4"/>
  <c r="W10" i="4"/>
  <c r="S10" i="4"/>
  <c r="O10" i="4"/>
  <c r="K10" i="4"/>
  <c r="G10" i="4"/>
  <c r="AA5" i="4"/>
  <c r="W5" i="4"/>
  <c r="S5" i="4"/>
  <c r="O5" i="4"/>
  <c r="K5" i="4"/>
  <c r="G5" i="4"/>
  <c r="P37" i="2"/>
  <c r="P36" i="2"/>
  <c r="P35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BV46" i="5" l="1"/>
  <c r="BC41" i="5"/>
  <c r="BM49" i="5"/>
  <c r="BP49" i="5"/>
  <c r="BV27" i="5"/>
  <c r="BS49" i="5"/>
  <c r="BV39" i="5"/>
  <c r="K34" i="1"/>
  <c r="K33" i="1"/>
  <c r="K31" i="1"/>
  <c r="K8" i="1"/>
  <c r="K10" i="1"/>
  <c r="K11" i="1"/>
  <c r="K12" i="1"/>
  <c r="K13" i="1"/>
  <c r="K14" i="1"/>
  <c r="K15" i="1"/>
  <c r="K18" i="1"/>
  <c r="K22" i="1"/>
  <c r="K23" i="1"/>
  <c r="K24" i="1"/>
  <c r="K25" i="1"/>
  <c r="K26" i="1"/>
  <c r="K27" i="1"/>
  <c r="K28" i="1"/>
  <c r="K29" i="1"/>
  <c r="K30" i="1"/>
  <c r="K7" i="1"/>
  <c r="BV49" i="5" l="1"/>
</calcChain>
</file>

<file path=xl/sharedStrings.xml><?xml version="1.0" encoding="utf-8"?>
<sst xmlns="http://schemas.openxmlformats.org/spreadsheetml/2006/main" count="1320" uniqueCount="606">
  <si>
    <t>昭和</t>
    <rPh sb="0" eb="2">
      <t>ショウワ</t>
    </rPh>
    <phoneticPr fontId="1"/>
  </si>
  <si>
    <t>年</t>
    <rPh sb="0" eb="1">
      <t>ネン</t>
    </rPh>
    <phoneticPr fontId="1"/>
  </si>
  <si>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</si>
  <si>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</si>
  <si>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</si>
  <si>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　　　　　口</t>
    <rPh sb="0" eb="1">
      <t>ヒト</t>
    </rPh>
    <rPh sb="6" eb="7">
      <t>クチ</t>
    </rPh>
    <phoneticPr fontId="1"/>
  </si>
  <si>
    <t>国勢調査</t>
    <rPh sb="0" eb="2">
      <t>コクセイ</t>
    </rPh>
    <rPh sb="2" eb="4">
      <t>チョウサ</t>
    </rPh>
    <phoneticPr fontId="1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</si>
  <si>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1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</si>
  <si>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1"/>
  </si>
  <si>
    <t>　　〃　　４月２６日</t>
    <rPh sb="6" eb="7">
      <t>ガツ</t>
    </rPh>
    <rPh sb="9" eb="10">
      <t>ニチ</t>
    </rPh>
    <phoneticPr fontId="1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</si>
  <si>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1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</si>
  <si>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1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</si>
  <si>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1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</si>
  <si>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1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</si>
  <si>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1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</si>
  <si>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1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</si>
  <si>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1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</si>
  <si>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1"/>
  </si>
  <si>
    <t>　〃</t>
    <phoneticPr fontId="1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</si>
  <si>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1"/>
  </si>
  <si>
    <t>３　人　口</t>
    <rPh sb="2" eb="3">
      <t>ジン</t>
    </rPh>
    <rPh sb="4" eb="5">
      <t>クチ</t>
    </rPh>
    <phoneticPr fontId="1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</si>
  <si>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</si>
  <si>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t>備考</t>
    <rPh sb="0" eb="1">
      <t>ソナエ</t>
    </rPh>
    <rPh sb="1" eb="2">
      <t>コウ</t>
    </rPh>
    <phoneticPr fontId="1"/>
  </si>
  <si>
    <t>･･･</t>
    <phoneticPr fontId="1"/>
  </si>
  <si>
    <t>総 数</t>
    <rPh sb="0" eb="1">
      <t>フサ</t>
    </rPh>
    <rPh sb="2" eb="3">
      <t>カズ</t>
    </rPh>
    <phoneticPr fontId="1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</si>
  <si>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1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</si>
  <si>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"/>
  </si>
  <si>
    <t>　　　　　　　　　      千葉県毎月常住人口調査</t>
    <rPh sb="15" eb="18">
      <t>チバケン</t>
    </rPh>
    <rPh sb="18" eb="20">
      <t>マイツキ</t>
    </rPh>
    <rPh sb="20" eb="22">
      <t>ジョウジュウ</t>
    </rPh>
    <rPh sb="22" eb="24">
      <t>ジンコウ</t>
    </rPh>
    <rPh sb="24" eb="26">
      <t>チョウサ</t>
    </rPh>
    <phoneticPr fontId="1"/>
  </si>
  <si>
    <t>平成</t>
    <rPh sb="0" eb="2">
      <t>ヘイセイ</t>
    </rPh>
    <phoneticPr fontId="1"/>
  </si>
  <si>
    <t xml:space="preserve"> 3-2　住民基本台帳人口の推移</t>
    <phoneticPr fontId="1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</si>
  <si>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</si>
  <si>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</si>
  <si>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</si>
  <si>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元</t>
    <rPh sb="0" eb="1">
      <t>ゲン</t>
    </rPh>
    <phoneticPr fontId="1"/>
  </si>
  <si>
    <t>注）住民基本台帳法の改正により、平成24年7月9日より外国人を含む数を記載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フク</t>
    </rPh>
    <rPh sb="33" eb="34">
      <t>カズ</t>
    </rPh>
    <rPh sb="35" eb="37">
      <t>キサイ</t>
    </rPh>
    <phoneticPr fontId="1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</si>
  <si>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1"/>
  </si>
  <si>
    <t>(各月末現在）</t>
    <rPh sb="1" eb="3">
      <t>カクツキ</t>
    </rPh>
    <rPh sb="3" eb="4">
      <t>マツ</t>
    </rPh>
    <rPh sb="4" eb="6">
      <t>ゲンザイ</t>
    </rPh>
    <phoneticPr fontId="1"/>
  </si>
  <si>
    <t>１　月</t>
    <rPh sb="2" eb="3">
      <t>ガツ</t>
    </rPh>
    <phoneticPr fontId="1"/>
  </si>
  <si>
    <t>７　月</t>
    <rPh sb="2" eb="3">
      <t>ガツ</t>
    </rPh>
    <phoneticPr fontId="1"/>
  </si>
  <si>
    <t>８　月</t>
    <phoneticPr fontId="1"/>
  </si>
  <si>
    <t>平 成</t>
    <rPh sb="0" eb="1">
      <t>タイラ</t>
    </rPh>
    <rPh sb="2" eb="3">
      <t>シゲル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</si>
  <si>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</si>
  <si>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人　口</t>
    <rPh sb="0" eb="1">
      <t>ヒト</t>
    </rPh>
    <rPh sb="2" eb="3">
      <t>クチ</t>
    </rPh>
    <phoneticPr fontId="1"/>
  </si>
  <si>
    <t>５　月</t>
    <phoneticPr fontId="1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</si>
  <si>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1"/>
  </si>
  <si>
    <t>１０ 月</t>
    <phoneticPr fontId="1"/>
  </si>
  <si>
    <t>１１ 月</t>
    <phoneticPr fontId="1"/>
  </si>
  <si>
    <t>3 - 3 　月 別 世 帯 数 及 び 人 口 の 推 移</t>
    <phoneticPr fontId="1"/>
  </si>
  <si>
    <t>２　月</t>
    <phoneticPr fontId="1"/>
  </si>
  <si>
    <t>３　月</t>
    <phoneticPr fontId="1"/>
  </si>
  <si>
    <t>４　月</t>
    <phoneticPr fontId="1"/>
  </si>
  <si>
    <t>６　月</t>
    <phoneticPr fontId="1"/>
  </si>
  <si>
    <t>９　月</t>
    <phoneticPr fontId="1"/>
  </si>
  <si>
    <t>１２ 月</t>
    <phoneticPr fontId="1"/>
  </si>
  <si>
    <t xml:space="preserve"> 3 - 4 　住 民 基 本 台 帳 町 丁 別 世 帯 数 及 び 人 口</t>
    <phoneticPr fontId="1"/>
  </si>
  <si>
    <t>町　丁　名</t>
    <rPh sb="0" eb="1">
      <t>マチ</t>
    </rPh>
    <rPh sb="2" eb="3">
      <t>チョウ</t>
    </rPh>
    <rPh sb="4" eb="5">
      <t>メイ</t>
    </rPh>
    <phoneticPr fontId="1"/>
  </si>
  <si>
    <t>世帯数</t>
    <rPh sb="0" eb="1">
      <t>ヨ</t>
    </rPh>
    <rPh sb="1" eb="2">
      <t>オビ</t>
    </rPh>
    <rPh sb="2" eb="3">
      <t>カズ</t>
    </rPh>
    <phoneticPr fontId="1"/>
  </si>
  <si>
    <t>町　　丁　　名</t>
    <rPh sb="0" eb="1">
      <t>マチ</t>
    </rPh>
    <rPh sb="3" eb="4">
      <t>チョウ</t>
    </rPh>
    <rPh sb="6" eb="7">
      <t>メイ</t>
    </rPh>
    <phoneticPr fontId="1"/>
  </si>
  <si>
    <t>計</t>
    <rPh sb="0" eb="1">
      <t>ケイ</t>
    </rPh>
    <phoneticPr fontId="1"/>
  </si>
  <si>
    <t>外川町１丁目</t>
    <rPh sb="0" eb="2">
      <t>トカワ</t>
    </rPh>
    <rPh sb="2" eb="3">
      <t>チョウ</t>
    </rPh>
    <rPh sb="4" eb="6">
      <t>チョウメ</t>
    </rPh>
    <phoneticPr fontId="1"/>
  </si>
  <si>
    <t>後飯町</t>
    <rPh sb="0" eb="3">
      <t>ゴハンチョウ</t>
    </rPh>
    <phoneticPr fontId="1"/>
  </si>
  <si>
    <t>松本町６丁目</t>
    <rPh sb="0" eb="3">
      <t>マツモトチョウ</t>
    </rPh>
    <rPh sb="4" eb="6">
      <t>チョウメ</t>
    </rPh>
    <phoneticPr fontId="1"/>
  </si>
  <si>
    <t>-</t>
    <phoneticPr fontId="1"/>
  </si>
  <si>
    <t>高田町７丁目</t>
    <rPh sb="0" eb="2">
      <t>タカダ</t>
    </rPh>
    <rPh sb="2" eb="3">
      <t>チョウ</t>
    </rPh>
    <phoneticPr fontId="1"/>
  </si>
  <si>
    <t>　〃　２丁目</t>
    <rPh sb="4" eb="6">
      <t>チョウメ</t>
    </rPh>
    <phoneticPr fontId="1"/>
  </si>
  <si>
    <t>飯沼町</t>
    <rPh sb="0" eb="2">
      <t>イイヌマ</t>
    </rPh>
    <rPh sb="2" eb="3">
      <t>チョウ</t>
    </rPh>
    <phoneticPr fontId="1"/>
  </si>
  <si>
    <t>本城町１丁目</t>
  </si>
  <si>
    <t>岡野台町１丁目</t>
  </si>
  <si>
    <t>　〃　３丁目</t>
    <rPh sb="4" eb="6">
      <t>チョウメ</t>
    </rPh>
    <phoneticPr fontId="1"/>
  </si>
  <si>
    <t>東  町</t>
    <rPh sb="0" eb="1">
      <t>ヒガシ</t>
    </rPh>
    <rPh sb="3" eb="4">
      <t>チョウ</t>
    </rPh>
    <phoneticPr fontId="1"/>
  </si>
  <si>
    <t>　〃　２丁目</t>
  </si>
  <si>
    <t>　  〃　２丁目</t>
    <phoneticPr fontId="1"/>
  </si>
  <si>
    <t>　〃　４丁目</t>
    <rPh sb="4" eb="6">
      <t>チョウメ</t>
    </rPh>
    <phoneticPr fontId="1"/>
  </si>
  <si>
    <t>馬場町</t>
    <rPh sb="0" eb="2">
      <t>ババ</t>
    </rPh>
    <rPh sb="2" eb="3">
      <t>チョウ</t>
    </rPh>
    <phoneticPr fontId="1"/>
  </si>
  <si>
    <t>　〃　３丁目</t>
  </si>
  <si>
    <t>　  〃　３丁目</t>
    <phoneticPr fontId="1"/>
  </si>
  <si>
    <t>　〃　５丁目</t>
    <rPh sb="4" eb="6">
      <t>チョウメ</t>
    </rPh>
    <phoneticPr fontId="1"/>
  </si>
  <si>
    <t>-</t>
    <phoneticPr fontId="1"/>
  </si>
  <si>
    <t>南  町</t>
    <rPh sb="0" eb="1">
      <t>ミナミ</t>
    </rPh>
    <rPh sb="3" eb="4">
      <t>チョウ</t>
    </rPh>
    <phoneticPr fontId="1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</si>
  <si>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</si>
  <si>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</si>
  <si>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1"/>
  </si>
  <si>
    <t>陣屋町</t>
    <rPh sb="0" eb="2">
      <t>ジンヤ</t>
    </rPh>
    <rPh sb="2" eb="3">
      <t>チョウ</t>
    </rPh>
    <phoneticPr fontId="1"/>
  </si>
  <si>
    <t>　〃　５丁目</t>
  </si>
  <si>
    <t>三門町</t>
  </si>
  <si>
    <t>長崎町</t>
    <rPh sb="0" eb="3">
      <t>ナガサキチョウ</t>
    </rPh>
    <phoneticPr fontId="1"/>
  </si>
  <si>
    <t>前宿町</t>
    <rPh sb="0" eb="3">
      <t>マエジュクチョウ</t>
    </rPh>
    <phoneticPr fontId="1"/>
  </si>
  <si>
    <t>　〃　６丁目</t>
  </si>
  <si>
    <t>中島町１丁目</t>
  </si>
  <si>
    <t>犬吠埼</t>
    <rPh sb="0" eb="2">
      <t>イヌボウ</t>
    </rPh>
    <rPh sb="2" eb="3">
      <t>サキ</t>
    </rPh>
    <phoneticPr fontId="1"/>
  </si>
  <si>
    <t>新生町１丁目</t>
    <rPh sb="0" eb="2">
      <t>アラオイ</t>
    </rPh>
    <rPh sb="2" eb="3">
      <t>チョウ</t>
    </rPh>
    <rPh sb="4" eb="6">
      <t>チョウメ</t>
    </rPh>
    <phoneticPr fontId="1"/>
  </si>
  <si>
    <t>長塚町１丁目</t>
  </si>
  <si>
    <t xml:space="preserve">  〃  ２丁目</t>
    <phoneticPr fontId="1"/>
  </si>
  <si>
    <t>君ケ浜</t>
    <rPh sb="0" eb="1">
      <t>キミ</t>
    </rPh>
    <rPh sb="2" eb="3">
      <t>ハマ</t>
    </rPh>
    <phoneticPr fontId="1"/>
  </si>
  <si>
    <t>正明寺町</t>
  </si>
  <si>
    <t>犬  若</t>
    <rPh sb="0" eb="1">
      <t>イヌ</t>
    </rPh>
    <rPh sb="3" eb="4">
      <t>ワカ</t>
    </rPh>
    <phoneticPr fontId="1"/>
  </si>
  <si>
    <t>中央町</t>
    <rPh sb="0" eb="2">
      <t>チュウオウ</t>
    </rPh>
    <rPh sb="2" eb="3">
      <t>チョウ</t>
    </rPh>
    <phoneticPr fontId="1"/>
  </si>
  <si>
    <t>船木町</t>
  </si>
  <si>
    <t>潮見町</t>
    <rPh sb="0" eb="3">
      <t>シオミチョウ</t>
    </rPh>
    <phoneticPr fontId="1"/>
  </si>
  <si>
    <t>末広町</t>
    <rPh sb="0" eb="2">
      <t>スエヒロ</t>
    </rPh>
    <rPh sb="2" eb="3">
      <t>チョウ</t>
    </rPh>
    <phoneticPr fontId="1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</si>
  <si>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</si>
  <si>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1"/>
  </si>
  <si>
    <t>双葉町</t>
    <rPh sb="0" eb="2">
      <t>フタバ</t>
    </rPh>
    <rPh sb="2" eb="3">
      <t>チョウ</t>
    </rPh>
    <phoneticPr fontId="1"/>
  </si>
  <si>
    <t>新　町</t>
    <phoneticPr fontId="1"/>
  </si>
  <si>
    <t>高神西町</t>
    <rPh sb="0" eb="2">
      <t>タカガミ</t>
    </rPh>
    <rPh sb="2" eb="3">
      <t>ニシ</t>
    </rPh>
    <rPh sb="3" eb="4">
      <t>チョウ</t>
    </rPh>
    <phoneticPr fontId="1"/>
  </si>
  <si>
    <t>妙見町</t>
    <rPh sb="0" eb="3">
      <t>ミョウケンチョウ</t>
    </rPh>
    <phoneticPr fontId="1"/>
  </si>
  <si>
    <t>野尻町</t>
  </si>
  <si>
    <t>天王台</t>
    <rPh sb="0" eb="3">
      <t>テンノウダイ</t>
    </rPh>
    <phoneticPr fontId="1"/>
  </si>
  <si>
    <t>台  町</t>
    <rPh sb="0" eb="1">
      <t>ダイ</t>
    </rPh>
    <rPh sb="3" eb="4">
      <t>チョウ</t>
    </rPh>
    <phoneticPr fontId="1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</si>
  <si>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</si>
  <si>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</si>
  <si>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1"/>
  </si>
  <si>
    <t>東芝町</t>
    <rPh sb="0" eb="1">
      <t>ヒガシ</t>
    </rPh>
    <rPh sb="1" eb="2">
      <t>シバ</t>
    </rPh>
    <rPh sb="2" eb="3">
      <t>チョウ</t>
    </rPh>
    <phoneticPr fontId="1"/>
  </si>
  <si>
    <t>松岸町１丁目</t>
  </si>
  <si>
    <t xml:space="preserve">  　〃  ２丁目</t>
    <phoneticPr fontId="1"/>
  </si>
  <si>
    <t>小畑町</t>
    <rPh sb="0" eb="3">
      <t>オバタチョウ</t>
    </rPh>
    <phoneticPr fontId="1"/>
  </si>
  <si>
    <t>西芝町</t>
    <rPh sb="0" eb="3">
      <t>ニシシバチョウ</t>
    </rPh>
    <phoneticPr fontId="1"/>
  </si>
  <si>
    <t>塚本町</t>
  </si>
  <si>
    <t>小畑新町</t>
    <rPh sb="0" eb="4">
      <t>コバタケシンマチ</t>
    </rPh>
    <phoneticPr fontId="1"/>
  </si>
  <si>
    <t>栄  町１丁目</t>
    <rPh sb="0" eb="1">
      <t>サカエ</t>
    </rPh>
    <rPh sb="3" eb="4">
      <t>チョウ</t>
    </rPh>
    <rPh sb="5" eb="7">
      <t>チョウメ</t>
    </rPh>
    <phoneticPr fontId="1"/>
  </si>
  <si>
    <t>忍　町</t>
    <phoneticPr fontId="1"/>
  </si>
  <si>
    <t>名洗町</t>
    <rPh sb="0" eb="1">
      <t>ナ</t>
    </rPh>
    <rPh sb="1" eb="2">
      <t>アラ</t>
    </rPh>
    <rPh sb="2" eb="3">
      <t>チョウ</t>
    </rPh>
    <phoneticPr fontId="1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</si>
  <si>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</si>
  <si>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1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</si>
  <si>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</si>
  <si>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</si>
  <si>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</si>
  <si>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</si>
  <si>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1"/>
  </si>
  <si>
    <t>若宮町</t>
    <rPh sb="0" eb="2">
      <t>ワカミヤ</t>
    </rPh>
    <rPh sb="2" eb="3">
      <t>チョウ</t>
    </rPh>
    <phoneticPr fontId="1"/>
  </si>
  <si>
    <t>小長町</t>
  </si>
  <si>
    <t>明神町１丁目</t>
    <rPh sb="0" eb="3">
      <t>ミョウジンチョウ</t>
    </rPh>
    <rPh sb="4" eb="6">
      <t>チョウメ</t>
    </rPh>
    <phoneticPr fontId="1"/>
  </si>
  <si>
    <t>大橋町</t>
    <rPh sb="0" eb="3">
      <t>オオハシチョウ</t>
    </rPh>
    <phoneticPr fontId="1"/>
  </si>
  <si>
    <t>垣根見晴台</t>
  </si>
  <si>
    <t>三軒町</t>
    <rPh sb="0" eb="2">
      <t>サンケン</t>
    </rPh>
    <rPh sb="2" eb="3">
      <t>チョウ</t>
    </rPh>
    <phoneticPr fontId="1"/>
  </si>
  <si>
    <t>柴崎町１丁目</t>
  </si>
  <si>
    <t>西部地区計</t>
  </si>
  <si>
    <t>笠上町</t>
    <rPh sb="0" eb="3">
      <t>カサガミチョウ</t>
    </rPh>
    <phoneticPr fontId="1"/>
  </si>
  <si>
    <t>唐子町</t>
    <rPh sb="0" eb="2">
      <t>カラコ</t>
    </rPh>
    <rPh sb="2" eb="3">
      <t>チョウ</t>
    </rPh>
    <phoneticPr fontId="1"/>
  </si>
  <si>
    <t>黒生町</t>
    <rPh sb="0" eb="1">
      <t>クロ</t>
    </rPh>
    <rPh sb="1" eb="2">
      <t>セイ</t>
    </rPh>
    <rPh sb="2" eb="3">
      <t>チョウ</t>
    </rPh>
    <phoneticPr fontId="1"/>
  </si>
  <si>
    <t>今宮町</t>
    <rPh sb="0" eb="2">
      <t>イマミヤ</t>
    </rPh>
    <rPh sb="2" eb="3">
      <t>チョウ</t>
    </rPh>
    <phoneticPr fontId="1"/>
  </si>
  <si>
    <t>富川町</t>
  </si>
  <si>
    <t>海鹿島町</t>
    <rPh sb="0" eb="4">
      <t>アシカジマチョウ</t>
    </rPh>
    <phoneticPr fontId="1"/>
  </si>
  <si>
    <t>清川町１丁目</t>
    <rPh sb="0" eb="2">
      <t>キヨカワ</t>
    </rPh>
    <rPh sb="2" eb="3">
      <t>チョウ</t>
    </rPh>
    <rPh sb="4" eb="6">
      <t>チョウメ</t>
    </rPh>
    <phoneticPr fontId="1"/>
  </si>
  <si>
    <t>-</t>
  </si>
  <si>
    <t>森戸町</t>
  </si>
  <si>
    <t>榊  町</t>
    <rPh sb="0" eb="1">
      <t>サカキ</t>
    </rPh>
    <rPh sb="3" eb="4">
      <t>マチ</t>
    </rPh>
    <phoneticPr fontId="1"/>
  </si>
  <si>
    <t>　〃5,6,7丁目</t>
    <phoneticPr fontId="1"/>
  </si>
  <si>
    <t>-</t>
    <phoneticPr fontId="1"/>
  </si>
  <si>
    <t>笹本町</t>
  </si>
  <si>
    <t>愛宕町</t>
    <rPh sb="0" eb="3">
      <t>アタゴチョウ</t>
    </rPh>
    <phoneticPr fontId="1"/>
  </si>
  <si>
    <t>四日市場町</t>
  </si>
  <si>
    <t>豊里台１丁目</t>
    <phoneticPr fontId="1"/>
  </si>
  <si>
    <t>粟島町</t>
    <rPh sb="0" eb="1">
      <t>アワ</t>
    </rPh>
    <rPh sb="1" eb="2">
      <t>シマ</t>
    </rPh>
    <rPh sb="2" eb="3">
      <t>チョウ</t>
    </rPh>
    <phoneticPr fontId="1"/>
  </si>
  <si>
    <t>四日市場台</t>
    <rPh sb="4" eb="5">
      <t>ダイ</t>
    </rPh>
    <phoneticPr fontId="1"/>
  </si>
  <si>
    <t>　〃  ２丁目</t>
    <phoneticPr fontId="1"/>
  </si>
  <si>
    <t>清水町</t>
    <rPh sb="0" eb="2">
      <t>シミズ</t>
    </rPh>
    <rPh sb="2" eb="3">
      <t>チョウ</t>
    </rPh>
    <phoneticPr fontId="1"/>
  </si>
  <si>
    <t>八幡町</t>
    <rPh sb="0" eb="2">
      <t>ヤハタ</t>
    </rPh>
    <rPh sb="2" eb="3">
      <t>チョウ</t>
    </rPh>
    <phoneticPr fontId="1"/>
  </si>
  <si>
    <t>余山町</t>
  </si>
  <si>
    <t>　〃　３丁目</t>
    <phoneticPr fontId="1"/>
  </si>
  <si>
    <t>幸町　１丁目</t>
    <rPh sb="0" eb="2">
      <t>サイワイチョウ</t>
    </rPh>
    <rPh sb="4" eb="6">
      <t>チョウメ</t>
    </rPh>
    <phoneticPr fontId="1"/>
  </si>
  <si>
    <t>東小川町</t>
    <rPh sb="0" eb="1">
      <t>ヒガシ</t>
    </rPh>
    <rPh sb="1" eb="3">
      <t>オガワ</t>
    </rPh>
    <rPh sb="3" eb="4">
      <t>チョウ</t>
    </rPh>
    <phoneticPr fontId="1"/>
  </si>
  <si>
    <t>三宅町１丁目</t>
  </si>
  <si>
    <t>桜井町</t>
  </si>
  <si>
    <t>西小川町</t>
    <rPh sb="0" eb="1">
      <t>ニシ</t>
    </rPh>
    <rPh sb="1" eb="4">
      <t>オガワチョウ</t>
    </rPh>
    <phoneticPr fontId="1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</si>
  <si>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</si>
  <si>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1"/>
  </si>
  <si>
    <t>南小川町</t>
    <rPh sb="0" eb="1">
      <t>ミナミ</t>
    </rPh>
    <rPh sb="1" eb="4">
      <t>オガワチョウ</t>
    </rPh>
    <phoneticPr fontId="1"/>
  </si>
  <si>
    <t>宮原町</t>
  </si>
  <si>
    <t>北小川町</t>
    <rPh sb="0" eb="1">
      <t>キタ</t>
    </rPh>
    <rPh sb="1" eb="4">
      <t>オガワチョウ</t>
    </rPh>
    <phoneticPr fontId="1"/>
  </si>
  <si>
    <t>赤塚町</t>
  </si>
  <si>
    <t>本  町</t>
    <rPh sb="0" eb="1">
      <t>ホン</t>
    </rPh>
    <rPh sb="3" eb="4">
      <t>マチ</t>
    </rPh>
    <phoneticPr fontId="1"/>
  </si>
  <si>
    <t>春日町</t>
    <rPh sb="0" eb="3">
      <t>カスガチョウ</t>
    </rPh>
    <phoneticPr fontId="1"/>
  </si>
  <si>
    <t>高野町</t>
  </si>
  <si>
    <t>豊里地区計</t>
  </si>
  <si>
    <t>仲  町</t>
    <rPh sb="0" eb="1">
      <t>ナカ</t>
    </rPh>
    <rPh sb="3" eb="4">
      <t>チョウ</t>
    </rPh>
    <phoneticPr fontId="1"/>
  </si>
  <si>
    <t>春日台町</t>
    <rPh sb="0" eb="3">
      <t>カスガダイ</t>
    </rPh>
    <rPh sb="3" eb="4">
      <t>チョウ</t>
    </rPh>
    <phoneticPr fontId="1"/>
  </si>
  <si>
    <t>通  町</t>
    <rPh sb="0" eb="1">
      <t>トオリ</t>
    </rPh>
    <rPh sb="3" eb="4">
      <t>チョウ</t>
    </rPh>
    <phoneticPr fontId="1"/>
  </si>
  <si>
    <t>上野町</t>
    <rPh sb="0" eb="2">
      <t>ウエノ</t>
    </rPh>
    <rPh sb="2" eb="3">
      <t>チョウ</t>
    </rPh>
    <phoneticPr fontId="1"/>
  </si>
  <si>
    <t>本庁計</t>
    <rPh sb="0" eb="2">
      <t>ホンチョウ</t>
    </rPh>
    <rPh sb="2" eb="3">
      <t>ケイ</t>
    </rPh>
    <phoneticPr fontId="1"/>
  </si>
  <si>
    <t>八木町</t>
    <rPh sb="0" eb="3">
      <t>ヤギチョウ</t>
    </rPh>
    <phoneticPr fontId="1"/>
  </si>
  <si>
    <t>橋本町</t>
    <rPh sb="0" eb="2">
      <t>ハシモト</t>
    </rPh>
    <rPh sb="2" eb="3">
      <t>チョウ</t>
    </rPh>
    <phoneticPr fontId="1"/>
  </si>
  <si>
    <t>三崎町１丁目</t>
    <rPh sb="0" eb="2">
      <t>ミサキ</t>
    </rPh>
    <rPh sb="2" eb="3">
      <t>チョウ</t>
    </rPh>
    <rPh sb="4" eb="6">
      <t>チョウメ</t>
    </rPh>
    <phoneticPr fontId="1"/>
  </si>
  <si>
    <t>小浜町</t>
    <rPh sb="0" eb="3">
      <t>オバマチョウ</t>
    </rPh>
    <phoneticPr fontId="1"/>
  </si>
  <si>
    <t>内浜町</t>
    <rPh sb="0" eb="3">
      <t>ウチハマチョウ</t>
    </rPh>
    <phoneticPr fontId="1"/>
  </si>
  <si>
    <t>芦崎町</t>
  </si>
  <si>
    <t>親田町</t>
    <rPh sb="0" eb="3">
      <t>オヤダチョウ</t>
    </rPh>
    <phoneticPr fontId="1"/>
  </si>
  <si>
    <t>港  町</t>
    <rPh sb="0" eb="1">
      <t>ミナト</t>
    </rPh>
    <rPh sb="3" eb="4">
      <t>チョウ</t>
    </rPh>
    <phoneticPr fontId="1"/>
  </si>
  <si>
    <t>高田町１丁目</t>
    <phoneticPr fontId="1"/>
  </si>
  <si>
    <t>常世田町</t>
    <rPh sb="0" eb="4">
      <t>トコヨダチョウ</t>
    </rPh>
    <phoneticPr fontId="1"/>
  </si>
  <si>
    <t>竹  町</t>
    <rPh sb="0" eb="1">
      <t>タケ</t>
    </rPh>
    <rPh sb="3" eb="4">
      <t>マチ</t>
    </rPh>
    <phoneticPr fontId="1"/>
  </si>
  <si>
    <t>松本町１丁目</t>
    <rPh sb="0" eb="3">
      <t>マツモトチョウ</t>
    </rPh>
    <rPh sb="4" eb="6">
      <t>チョウメ</t>
    </rPh>
    <phoneticPr fontId="1"/>
  </si>
  <si>
    <t>　〃  ２丁目</t>
    <rPh sb="5" eb="7">
      <t>チョウメ</t>
    </rPh>
    <phoneticPr fontId="1"/>
  </si>
  <si>
    <t>和田町</t>
    <rPh sb="0" eb="3">
      <t>ワダチョウ</t>
    </rPh>
    <phoneticPr fontId="1"/>
  </si>
  <si>
    <t>　〃  ３丁目</t>
    <phoneticPr fontId="1"/>
  </si>
  <si>
    <t>豊岡地区計</t>
    <rPh sb="0" eb="2">
      <t>トヨオカ</t>
    </rPh>
    <rPh sb="2" eb="4">
      <t>チク</t>
    </rPh>
    <rPh sb="4" eb="5">
      <t>ケイ</t>
    </rPh>
    <phoneticPr fontId="1"/>
  </si>
  <si>
    <t>田中町</t>
    <rPh sb="0" eb="2">
      <t>タナカ</t>
    </rPh>
    <rPh sb="2" eb="3">
      <t>チョウ</t>
    </rPh>
    <phoneticPr fontId="1"/>
  </si>
  <si>
    <t>　〃  ４丁目</t>
  </si>
  <si>
    <t>新地町</t>
    <rPh sb="0" eb="1">
      <t>シン</t>
    </rPh>
    <rPh sb="1" eb="2">
      <t>チ</t>
    </rPh>
    <rPh sb="2" eb="3">
      <t>チョウ</t>
    </rPh>
    <phoneticPr fontId="1"/>
  </si>
  <si>
    <t>　〃  ５丁目</t>
  </si>
  <si>
    <t>浜  町</t>
    <rPh sb="0" eb="1">
      <t>ハマ</t>
    </rPh>
    <rPh sb="3" eb="4">
      <t>チョウ</t>
    </rPh>
    <phoneticPr fontId="1"/>
  </si>
  <si>
    <t>　〃  ６丁目</t>
  </si>
  <si>
    <t>総  数</t>
    <rPh sb="0" eb="1">
      <t>フサ</t>
    </rPh>
    <rPh sb="3" eb="4">
      <t>カズ</t>
    </rPh>
    <phoneticPr fontId="1"/>
  </si>
  <si>
    <t>3-5　国籍別外国人登録人口</t>
  </si>
  <si>
    <t>国籍</t>
    <rPh sb="0" eb="1">
      <t>クニ</t>
    </rPh>
    <rPh sb="1" eb="2">
      <t>セキ</t>
    </rPh>
    <phoneticPr fontId="1"/>
  </si>
  <si>
    <t>中国</t>
  </si>
  <si>
    <t>スリランカ</t>
  </si>
  <si>
    <t>その他</t>
    <rPh sb="2" eb="3">
      <t>ホカ</t>
    </rPh>
    <phoneticPr fontId="1"/>
  </si>
  <si>
    <t>平　成　２７　年</t>
    <phoneticPr fontId="1"/>
  </si>
  <si>
    <t>平　成　２８　年</t>
    <phoneticPr fontId="1"/>
  </si>
  <si>
    <t>平　成　２９　年</t>
    <phoneticPr fontId="1"/>
  </si>
  <si>
    <t>注)</t>
    <rPh sb="0" eb="1">
      <t>チュウ</t>
    </rPh>
    <phoneticPr fontId="1"/>
  </si>
  <si>
    <t>平成24年　外国人登録法に基づき登録された数</t>
    <phoneticPr fontId="1"/>
  </si>
  <si>
    <t>資料　市民課</t>
    <rPh sb="0" eb="2">
      <t>シリョウ</t>
    </rPh>
    <rPh sb="3" eb="6">
      <t>シミンカ</t>
    </rPh>
    <phoneticPr fontId="1"/>
  </si>
  <si>
    <t>注）</t>
    <rPh sb="0" eb="1">
      <t>チュウ</t>
    </rPh>
    <phoneticPr fontId="1"/>
  </si>
  <si>
    <t>平成25年以降　住民基本台帳に登録された数</t>
  </si>
  <si>
    <t>総 数</t>
  </si>
  <si>
    <t>男</t>
  </si>
  <si>
    <t>女</t>
  </si>
  <si>
    <t>総数</t>
    <rPh sb="0" eb="2">
      <t>ソウスウ</t>
    </rPh>
    <phoneticPr fontId="15"/>
  </si>
  <si>
    <t>フィリピン</t>
  </si>
  <si>
    <t>タイ</t>
  </si>
  <si>
    <t>インドネシア</t>
  </si>
  <si>
    <t>韓国・朝鮮</t>
    <rPh sb="0" eb="2">
      <t>カンコク</t>
    </rPh>
    <rPh sb="3" eb="5">
      <t>チョウセン</t>
    </rPh>
    <phoneticPr fontId="15"/>
  </si>
  <si>
    <t>ベトナム</t>
  </si>
  <si>
    <t>ブラジル</t>
  </si>
  <si>
    <t>カンボジア</t>
  </si>
  <si>
    <t>その他</t>
    <rPh sb="2" eb="3">
      <t>ホカ</t>
    </rPh>
    <phoneticPr fontId="15"/>
  </si>
  <si>
    <t>(各年３月３１日現在)</t>
  </si>
  <si>
    <t>平　成　２５　年</t>
    <phoneticPr fontId="1"/>
  </si>
  <si>
    <t>平　成　２６　年</t>
    <phoneticPr fontId="1"/>
  </si>
  <si>
    <t>3-6　人　口　移　動</t>
  </si>
  <si>
    <t>年・月</t>
    <rPh sb="0" eb="1">
      <t>ネン</t>
    </rPh>
    <rPh sb="2" eb="3">
      <t>ツキ</t>
    </rPh>
    <phoneticPr fontId="1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</si>
  <si>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1"/>
  </si>
  <si>
    <t>出　　　　生</t>
    <rPh sb="0" eb="1">
      <t>デ</t>
    </rPh>
    <rPh sb="5" eb="6">
      <t>ショウ</t>
    </rPh>
    <phoneticPr fontId="1"/>
  </si>
  <si>
    <t>死　　　　亡</t>
    <rPh sb="0" eb="1">
      <t>シ</t>
    </rPh>
    <rPh sb="5" eb="6">
      <t>ボウ</t>
    </rPh>
    <phoneticPr fontId="1"/>
  </si>
  <si>
    <t>自然増減</t>
    <rPh sb="0" eb="2">
      <t>シゼン</t>
    </rPh>
    <rPh sb="2" eb="4">
      <t>ゾウゲン</t>
    </rPh>
    <phoneticPr fontId="1"/>
  </si>
  <si>
    <t>総　数</t>
    <rPh sb="0" eb="1">
      <t>フサ</t>
    </rPh>
    <rPh sb="2" eb="3">
      <t>カズ</t>
    </rPh>
    <phoneticPr fontId="1"/>
  </si>
  <si>
    <t>月</t>
    <rPh sb="0" eb="1">
      <t>ツキ</t>
    </rPh>
    <phoneticPr fontId="1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</si>
  <si>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1"/>
  </si>
  <si>
    <t>転　　　　入</t>
    <rPh sb="0" eb="1">
      <t>テン</t>
    </rPh>
    <rPh sb="5" eb="6">
      <t>イリ</t>
    </rPh>
    <phoneticPr fontId="1"/>
  </si>
  <si>
    <t>転　　　　出</t>
    <rPh sb="0" eb="1">
      <t>テン</t>
    </rPh>
    <rPh sb="5" eb="6">
      <t>デ</t>
    </rPh>
    <phoneticPr fontId="1"/>
  </si>
  <si>
    <t>社会増減</t>
    <rPh sb="0" eb="2">
      <t>シャカイ</t>
    </rPh>
    <rPh sb="2" eb="4">
      <t>ゾウゲン</t>
    </rPh>
    <phoneticPr fontId="1"/>
  </si>
  <si>
    <t>資料 千葉県毎月常住人口調査</t>
    <rPh sb="0" eb="2">
      <t>シリョウ</t>
    </rPh>
    <rPh sb="3" eb="6">
      <t>チバケン</t>
    </rPh>
    <rPh sb="6" eb="8">
      <t>マイツキ</t>
    </rPh>
    <rPh sb="8" eb="10">
      <t>ジョウジュウ</t>
    </rPh>
    <rPh sb="10" eb="12">
      <t>ジンコウ</t>
    </rPh>
    <rPh sb="12" eb="14">
      <t>チョウサ</t>
    </rPh>
    <phoneticPr fontId="1"/>
  </si>
  <si>
    <t>3 - 7 　年 齢 男 女 別 人 口</t>
    <phoneticPr fontId="1"/>
  </si>
  <si>
    <t>年　齢</t>
    <rPh sb="0" eb="1">
      <t>トシ</t>
    </rPh>
    <rPh sb="2" eb="3">
      <t>ヨワイ</t>
    </rPh>
    <phoneticPr fontId="1"/>
  </si>
  <si>
    <r>
      <t>0～</t>
    </r>
    <r>
      <rPr>
        <sz val="12"/>
        <rFont val="ＭＳ 明朝"/>
        <family val="1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1"/>
  </si>
  <si>
    <t>25～29</t>
    <phoneticPr fontId="1"/>
  </si>
  <si>
    <t>50～54</t>
    <phoneticPr fontId="1"/>
  </si>
  <si>
    <t>75～79</t>
    <phoneticPr fontId="1"/>
  </si>
  <si>
    <r>
      <t>5～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1"/>
  </si>
  <si>
    <t>30～34</t>
    <phoneticPr fontId="1"/>
  </si>
  <si>
    <t>55～59</t>
    <phoneticPr fontId="1"/>
  </si>
  <si>
    <t>80～84</t>
    <phoneticPr fontId="1"/>
  </si>
  <si>
    <t>10～14</t>
    <phoneticPr fontId="1"/>
  </si>
  <si>
    <t>35～39</t>
    <phoneticPr fontId="1"/>
  </si>
  <si>
    <t>60～64</t>
    <phoneticPr fontId="1"/>
  </si>
  <si>
    <t>85～89</t>
    <phoneticPr fontId="1"/>
  </si>
  <si>
    <t>15～19</t>
    <phoneticPr fontId="1"/>
  </si>
  <si>
    <t>40～44</t>
    <phoneticPr fontId="1"/>
  </si>
  <si>
    <t>65～69</t>
    <phoneticPr fontId="1"/>
  </si>
  <si>
    <t>90～94</t>
    <phoneticPr fontId="1"/>
  </si>
  <si>
    <t>20～24</t>
    <phoneticPr fontId="1"/>
  </si>
  <si>
    <t>45～49</t>
    <phoneticPr fontId="1"/>
  </si>
  <si>
    <t>70～74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</si>
  <si>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</si>
  <si>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</si>
  <si>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注）住民基本台帳の改正により、平成24年7月9日より外国人を含む人数を記載</t>
    <rPh sb="0" eb="1">
      <t>チュウ</t>
    </rPh>
    <rPh sb="2" eb="4">
      <t>ジュウミン</t>
    </rPh>
    <rPh sb="4" eb="6">
      <t>キホン</t>
    </rPh>
    <rPh sb="6" eb="8">
      <t>ダイチョウ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6" eb="28">
      <t>ガイコク</t>
    </rPh>
    <rPh sb="28" eb="29">
      <t>ジン</t>
    </rPh>
    <rPh sb="30" eb="31">
      <t>フク</t>
    </rPh>
    <rPh sb="32" eb="34">
      <t>ニンズウ</t>
    </rPh>
    <rPh sb="35" eb="37">
      <t>キサイ</t>
    </rPh>
    <phoneticPr fontId="1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</si>
  <si>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</si>
  <si>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1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</si>
  <si>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1"/>
  </si>
  <si>
    <t>総　　数</t>
    <rPh sb="0" eb="1">
      <t>フサ</t>
    </rPh>
    <rPh sb="3" eb="4">
      <t>カズ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</si>
  <si>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</si>
  <si>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</si>
  <si>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</si>
  <si>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不詳</t>
    <rPh sb="0" eb="2">
      <t>フショウ</t>
    </rPh>
    <phoneticPr fontId="1"/>
  </si>
  <si>
    <t>65歳以上</t>
    <rPh sb="2" eb="5">
      <t>サイイジョウ</t>
    </rPh>
    <phoneticPr fontId="1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</si>
  <si>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1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</si>
  <si>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1"/>
  </si>
  <si>
    <t>(平成２７年１０月１日現在)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</si>
  <si>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男　女　別</t>
    <rPh sb="0" eb="1">
      <t>オトコ</t>
    </rPh>
    <rPh sb="2" eb="3">
      <t>オンナ</t>
    </rPh>
    <rPh sb="4" eb="5">
      <t>ベツ</t>
    </rPh>
    <phoneticPr fontId="1"/>
  </si>
  <si>
    <t>総　数
（a）</t>
    <rPh sb="0" eb="1">
      <t>フサ</t>
    </rPh>
    <rPh sb="2" eb="3">
      <t>カズ</t>
    </rPh>
    <phoneticPr fontId="1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</si>
  <si>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1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</si>
  <si>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1"/>
  </si>
  <si>
    <t>就　　　　業　　　　者</t>
    <rPh sb="0" eb="1">
      <t>シュウ</t>
    </rPh>
    <rPh sb="5" eb="6">
      <t>ギョウ</t>
    </rPh>
    <rPh sb="10" eb="11">
      <t>シャ</t>
    </rPh>
    <phoneticPr fontId="1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</si>
  <si>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1"/>
  </si>
  <si>
    <t>主に仕事</t>
    <rPh sb="0" eb="1">
      <t>オモ</t>
    </rPh>
    <rPh sb="2" eb="4">
      <t>シゴト</t>
    </rPh>
    <phoneticPr fontId="1"/>
  </si>
  <si>
    <t>家事の
ほか仕事</t>
    <rPh sb="0" eb="2">
      <t>カジ</t>
    </rPh>
    <rPh sb="6" eb="8">
      <t>シゴト</t>
    </rPh>
    <phoneticPr fontId="1"/>
  </si>
  <si>
    <t>通学の
かたわら仕事</t>
    <rPh sb="0" eb="2">
      <t>ツウガク</t>
    </rPh>
    <rPh sb="8" eb="10">
      <t>シゴト</t>
    </rPh>
    <phoneticPr fontId="1"/>
  </si>
  <si>
    <t>仕事を休んでいた</t>
    <rPh sb="0" eb="2">
      <t>シゴト</t>
    </rPh>
    <rPh sb="3" eb="4">
      <t>ヤス</t>
    </rPh>
    <phoneticPr fontId="1"/>
  </si>
  <si>
    <t>総　　　数</t>
    <rPh sb="0" eb="1">
      <t>フサ</t>
    </rPh>
    <rPh sb="4" eb="5">
      <t>カズ</t>
    </rPh>
    <phoneticPr fontId="1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</si>
  <si>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1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</si>
  <si>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1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</si>
  <si>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1"/>
  </si>
  <si>
    <t>常住人口</t>
    <rPh sb="0" eb="2">
      <t>ジョウジュウ</t>
    </rPh>
    <rPh sb="2" eb="4">
      <t>ジンコウ</t>
    </rPh>
    <phoneticPr fontId="1"/>
  </si>
  <si>
    <t>流出入状況</t>
    <rPh sb="0" eb="2">
      <t>リュウシュツ</t>
    </rPh>
    <rPh sb="2" eb="3">
      <t>イ</t>
    </rPh>
    <rPh sb="3" eb="5">
      <t>ジョウキョウ</t>
    </rPh>
    <phoneticPr fontId="1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</si>
  <si>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1"/>
  </si>
  <si>
    <t>流入人口</t>
    <rPh sb="0" eb="2">
      <t>リュウニュウ</t>
    </rPh>
    <rPh sb="2" eb="4">
      <t>ジンコウ</t>
    </rPh>
    <phoneticPr fontId="1"/>
  </si>
  <si>
    <t>流出人口</t>
    <rPh sb="0" eb="2">
      <t>リュウシュツ</t>
    </rPh>
    <rPh sb="2" eb="4">
      <t>ジンコウ</t>
    </rPh>
    <phoneticPr fontId="1"/>
  </si>
  <si>
    <t>流入超過数</t>
    <rPh sb="0" eb="2">
      <t>リュウニュウ</t>
    </rPh>
    <rPh sb="2" eb="4">
      <t>チョウカ</t>
    </rPh>
    <rPh sb="4" eb="5">
      <t>スウ</t>
    </rPh>
    <phoneticPr fontId="1"/>
  </si>
  <si>
    <t>△92</t>
  </si>
  <si>
    <t>△2</t>
  </si>
  <si>
    <t>△952</t>
  </si>
  <si>
    <t>△673</t>
  </si>
  <si>
    <t>△1,331</t>
  </si>
  <si>
    <t>△1,234</t>
  </si>
  <si>
    <t>3-11　産業大分類、従業上の地位、１５歳以上就業者数</t>
  </si>
  <si>
    <t>（平成２７年１０月１日現在）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</si>
  <si>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産業大分類</t>
    <rPh sb="0" eb="1">
      <t>サン</t>
    </rPh>
    <rPh sb="1" eb="2">
      <t>ギョウ</t>
    </rPh>
    <rPh sb="2" eb="5">
      <t>ダイブンルイ</t>
    </rPh>
    <phoneticPr fontId="1"/>
  </si>
  <si>
    <t>総　　　　　　　　　　　数</t>
    <rPh sb="0" eb="1">
      <t>フサ</t>
    </rPh>
    <rPh sb="12" eb="13">
      <t>カズ</t>
    </rPh>
    <phoneticPr fontId="1"/>
  </si>
  <si>
    <t>雇用者</t>
    <rPh sb="0" eb="3">
      <t>コヨウシャ</t>
    </rPh>
    <phoneticPr fontId="1"/>
  </si>
  <si>
    <t>役　員</t>
    <rPh sb="0" eb="1">
      <t>エキ</t>
    </rPh>
    <rPh sb="2" eb="3">
      <t>イン</t>
    </rPh>
    <phoneticPr fontId="1"/>
  </si>
  <si>
    <r>
      <t>雇 人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1"/>
  </si>
  <si>
    <r>
      <t>雇 人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1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</si>
  <si>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1"/>
  </si>
  <si>
    <t>総　 　数</t>
    <rPh sb="0" eb="1">
      <t>フサ</t>
    </rPh>
    <rPh sb="4" eb="5">
      <t>カズ</t>
    </rPh>
    <phoneticPr fontId="1"/>
  </si>
  <si>
    <t>Ａ</t>
    <phoneticPr fontId="1"/>
  </si>
  <si>
    <t>農業，林業</t>
    <rPh sb="0" eb="2">
      <t>ノウギョウ</t>
    </rPh>
    <rPh sb="3" eb="5">
      <t>リンギョウ</t>
    </rPh>
    <phoneticPr fontId="1"/>
  </si>
  <si>
    <t>うち農業</t>
    <rPh sb="2" eb="4">
      <t>ノウギョウ</t>
    </rPh>
    <phoneticPr fontId="1"/>
  </si>
  <si>
    <t>Ｂ</t>
    <phoneticPr fontId="1"/>
  </si>
  <si>
    <t>漁業</t>
    <rPh sb="0" eb="2">
      <t>ギョギョウ</t>
    </rPh>
    <phoneticPr fontId="1"/>
  </si>
  <si>
    <t>Ｃ</t>
    <phoneticPr fontId="1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</si>
  <si>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</si>
  <si>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-</t>
    <phoneticPr fontId="1"/>
  </si>
  <si>
    <t>Ｄ</t>
    <phoneticPr fontId="1"/>
  </si>
  <si>
    <t>建設業</t>
    <rPh sb="0" eb="3">
      <t>ケンセツギョウ</t>
    </rPh>
    <phoneticPr fontId="1"/>
  </si>
  <si>
    <t>Ｅ</t>
    <phoneticPr fontId="1"/>
  </si>
  <si>
    <t>製造業</t>
    <rPh sb="0" eb="3">
      <t>セイゾウギョウ</t>
    </rPh>
    <phoneticPr fontId="1"/>
  </si>
  <si>
    <t>Ｆ</t>
    <phoneticPr fontId="1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</si>
  <si>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1"/>
  </si>
  <si>
    <t>-</t>
    <phoneticPr fontId="1"/>
  </si>
  <si>
    <t>-</t>
    <phoneticPr fontId="1"/>
  </si>
  <si>
    <t>Ｇ</t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</si>
  <si>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</si>
  <si>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Ｈ</t>
    <phoneticPr fontId="1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</si>
  <si>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</si>
  <si>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</si>
  <si>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0" eb="2">
      <t>オロシウ</t>
    </rPh>
    <rPh sb="2" eb="3">
      <t>ギョウ</t>
    </rPh>
    <rPh sb="4" eb="7">
      <t>コウリギョウ</t>
    </rPh>
    <phoneticPr fontId="1"/>
  </si>
  <si>
    <t>Ｊ</t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</si>
  <si>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</si>
  <si>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Ｋ</t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</si>
  <si>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</si>
  <si>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Ｌ</t>
    <phoneticPr fontId="1"/>
  </si>
  <si>
    <t>学術研究，専門・技術サービス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1"/>
  </si>
  <si>
    <t>Ｍ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</si>
  <si>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</si>
  <si>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Ｎ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</si>
  <si>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</si>
  <si>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Ｏ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</si>
  <si>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</si>
  <si>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Ｐ</t>
    <phoneticPr fontId="1"/>
  </si>
  <si>
    <t>医療，福祉</t>
    <rPh sb="0" eb="2">
      <t>イリョウ</t>
    </rPh>
    <rPh sb="3" eb="5">
      <t>フクシ</t>
    </rPh>
    <phoneticPr fontId="1"/>
  </si>
  <si>
    <t>Ｑ</t>
    <phoneticPr fontId="1"/>
  </si>
  <si>
    <t>複合サービス事業</t>
    <rPh sb="0" eb="2">
      <t>フクゴウ</t>
    </rPh>
    <rPh sb="6" eb="8">
      <t>ジギョウ</t>
    </rPh>
    <phoneticPr fontId="1"/>
  </si>
  <si>
    <t>Ｒ</t>
    <phoneticPr fontId="1"/>
  </si>
  <si>
    <t>サービス業(他に分類されないもの)</t>
    <rPh sb="4" eb="5">
      <t>ギョウ</t>
    </rPh>
    <rPh sb="6" eb="7">
      <t>ホカ</t>
    </rPh>
    <rPh sb="8" eb="10">
      <t>ブンルイ</t>
    </rPh>
    <phoneticPr fontId="1"/>
  </si>
  <si>
    <t>Ｓ</t>
    <phoneticPr fontId="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</si>
  <si>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</si>
  <si>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Ｔ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</si>
  <si>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</si>
  <si>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r>
      <t>(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1"/>
  </si>
  <si>
    <t>うち農業</t>
  </si>
  <si>
    <t>Ｂ</t>
    <phoneticPr fontId="1"/>
  </si>
  <si>
    <t>Ｃ</t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</si>
  <si>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</si>
  <si>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-</t>
    <phoneticPr fontId="1"/>
  </si>
  <si>
    <t>Ｄ</t>
    <phoneticPr fontId="1"/>
  </si>
  <si>
    <t>Ｅ</t>
    <phoneticPr fontId="1"/>
  </si>
  <si>
    <t>Ｆ</t>
    <phoneticPr fontId="1"/>
  </si>
  <si>
    <t>-</t>
    <phoneticPr fontId="1"/>
  </si>
  <si>
    <t>Ｇ</t>
    <phoneticPr fontId="1"/>
  </si>
  <si>
    <t>Ｊ</t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</si>
  <si>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</si>
  <si>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Ｋ</t>
    <phoneticPr fontId="1"/>
  </si>
  <si>
    <t>Ｍ</t>
    <phoneticPr fontId="1"/>
  </si>
  <si>
    <t>Ｎ</t>
    <phoneticPr fontId="1"/>
  </si>
  <si>
    <t>Ｏ</t>
    <phoneticPr fontId="1"/>
  </si>
  <si>
    <t>Ｑ</t>
    <phoneticPr fontId="1"/>
  </si>
  <si>
    <t>Ｒ</t>
    <phoneticPr fontId="1"/>
  </si>
  <si>
    <t>Ｔ</t>
    <phoneticPr fontId="1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</si>
  <si>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1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</si>
  <si>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1"/>
  </si>
  <si>
    <t>3-12　産業大分類、年齢階級、男女別15歳以上就業者数</t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</si>
  <si>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</si>
  <si>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</si>
  <si>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</si>
  <si>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</si>
  <si>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</si>
  <si>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</si>
  <si>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</si>
  <si>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総　　　　数</t>
    <rPh sb="0" eb="1">
      <t>フサ</t>
    </rPh>
    <rPh sb="5" eb="6">
      <t>カズ</t>
    </rPh>
    <phoneticPr fontId="1"/>
  </si>
  <si>
    <t>Ａ</t>
    <phoneticPr fontId="1"/>
  </si>
  <si>
    <t>Ｂ</t>
    <phoneticPr fontId="1"/>
  </si>
  <si>
    <t>Ｃ</t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</si>
  <si>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</si>
  <si>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Ｅ</t>
    <phoneticPr fontId="1"/>
  </si>
  <si>
    <t>Ｆ</t>
    <phoneticPr fontId="1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</si>
  <si>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1"/>
  </si>
  <si>
    <t>Ｈ</t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</si>
  <si>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</si>
  <si>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</si>
  <si>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</si>
  <si>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Ｊ</t>
    <phoneticPr fontId="1"/>
  </si>
  <si>
    <t>Ｋ</t>
    <phoneticPr fontId="1"/>
  </si>
  <si>
    <t>Ｌ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</si>
  <si>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</si>
  <si>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Ｍ</t>
    <phoneticPr fontId="1"/>
  </si>
  <si>
    <t>Ｎ</t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</si>
  <si>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</si>
  <si>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Ｐ</t>
    <phoneticPr fontId="1"/>
  </si>
  <si>
    <t>Ｑ</t>
    <phoneticPr fontId="1"/>
  </si>
  <si>
    <t>Ｒ</t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</si>
  <si>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</si>
  <si>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</si>
  <si>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Ｔ</t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</si>
  <si>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</si>
  <si>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</si>
  <si>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</si>
  <si>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</si>
  <si>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</si>
  <si>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</si>
  <si>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</si>
  <si>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</si>
  <si>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Ｂ</t>
    <phoneticPr fontId="1"/>
  </si>
  <si>
    <t>-</t>
    <phoneticPr fontId="1"/>
  </si>
  <si>
    <t>Ｇ</t>
    <phoneticPr fontId="1"/>
  </si>
  <si>
    <t>Ｈ</t>
    <phoneticPr fontId="1"/>
  </si>
  <si>
    <t>金融，保険業</t>
    <rPh sb="0" eb="2">
      <t>キンユウ</t>
    </rPh>
    <rPh sb="3" eb="5">
      <t>ホケン</t>
    </rPh>
    <rPh sb="5" eb="6">
      <t>ギョウ</t>
    </rPh>
    <phoneticPr fontId="1"/>
  </si>
  <si>
    <t>Ｑ</t>
    <phoneticPr fontId="1"/>
  </si>
  <si>
    <t>Ｒ</t>
    <phoneticPr fontId="1"/>
  </si>
  <si>
    <t>Ｔ</t>
    <phoneticPr fontId="1"/>
  </si>
  <si>
    <t>注）総数には「分類不能の産業」を含む</t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</si>
  <si>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</si>
  <si>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1"/>
  </si>
  <si>
    <t>-</t>
    <phoneticPr fontId="1"/>
  </si>
  <si>
    <t>-</t>
    <phoneticPr fontId="1"/>
  </si>
  <si>
    <t>Ｄ</t>
    <phoneticPr fontId="1"/>
  </si>
  <si>
    <t>Ｅ</t>
    <phoneticPr fontId="1"/>
  </si>
  <si>
    <t>Ｇ</t>
    <phoneticPr fontId="1"/>
  </si>
  <si>
    <t>Ｊ</t>
    <phoneticPr fontId="1"/>
  </si>
  <si>
    <t>Ｋ</t>
    <phoneticPr fontId="1"/>
  </si>
  <si>
    <t>不動産業，物品賃貸業</t>
    <rPh sb="0" eb="3">
      <t>フドウサン</t>
    </rPh>
    <rPh sb="3" eb="4">
      <t>ギョウ</t>
    </rPh>
    <rPh sb="5" eb="6">
      <t>ブツ</t>
    </rPh>
    <rPh sb="6" eb="7">
      <t>シナ</t>
    </rPh>
    <rPh sb="7" eb="10">
      <t>チンタイギョウ</t>
    </rPh>
    <phoneticPr fontId="1"/>
  </si>
  <si>
    <t>Ｌ</t>
    <phoneticPr fontId="1"/>
  </si>
  <si>
    <t>Ｎ</t>
    <phoneticPr fontId="1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</si>
  <si>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1"/>
  </si>
  <si>
    <t>Ｏ</t>
    <phoneticPr fontId="1"/>
  </si>
  <si>
    <t>医療，福祉</t>
    <rPh sb="0" eb="3">
      <t>イリョウ、</t>
    </rPh>
    <rPh sb="3" eb="5">
      <t>フクシ</t>
    </rPh>
    <phoneticPr fontId="1"/>
  </si>
  <si>
    <t>Ｐ</t>
    <phoneticPr fontId="1"/>
  </si>
  <si>
    <t>Ｑ</t>
    <phoneticPr fontId="1"/>
  </si>
  <si>
    <t>Ｓ</t>
    <phoneticPr fontId="1"/>
  </si>
  <si>
    <t>-</t>
    <phoneticPr fontId="1"/>
  </si>
  <si>
    <t>Ａ</t>
    <phoneticPr fontId="1"/>
  </si>
  <si>
    <t>Ｂ</t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</si>
  <si>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12">
      <t>ジャリサイシュギョウ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</si>
  <si>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</si>
  <si>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</si>
  <si>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</si>
  <si>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</si>
  <si>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Ｆ</t>
    <phoneticPr fontId="1"/>
  </si>
  <si>
    <t>Ｉ</t>
    <phoneticPr fontId="1"/>
  </si>
  <si>
    <t>卸売業，小売業</t>
    <rPh sb="0" eb="2">
      <t>オロシウリ</t>
    </rPh>
    <rPh sb="2" eb="3">
      <t>ギョウ</t>
    </rPh>
    <rPh sb="4" eb="7">
      <t>コウリギョウ</t>
    </rPh>
    <rPh sb="5" eb="6">
      <t>バイ</t>
    </rPh>
    <rPh sb="6" eb="7">
      <t>ギョウ</t>
    </rPh>
    <phoneticPr fontId="1"/>
  </si>
  <si>
    <t>Ｉ</t>
    <phoneticPr fontId="1"/>
  </si>
  <si>
    <t>Ｋ</t>
    <phoneticPr fontId="1"/>
  </si>
  <si>
    <t>Ｌ</t>
    <phoneticPr fontId="1"/>
  </si>
  <si>
    <t>Ｍ</t>
    <phoneticPr fontId="1"/>
  </si>
  <si>
    <t>宿泊業，飲食サービス業</t>
    <rPh sb="0" eb="2">
      <t>シュクハク</t>
    </rPh>
    <rPh sb="2" eb="3">
      <t>ギョウ</t>
    </rPh>
    <phoneticPr fontId="1"/>
  </si>
  <si>
    <t>Ｑ</t>
    <phoneticPr fontId="1"/>
  </si>
  <si>
    <t>Ｓ</t>
    <phoneticPr fontId="1"/>
  </si>
  <si>
    <t>3-15　常住地、従業地、産業大分類別１５歳以上就業者数</t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</si>
  <si>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</si>
  <si>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1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</si>
  <si>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1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</si>
  <si>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1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</si>
  <si>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1"/>
  </si>
  <si>
    <t>総　　　　　　　数</t>
    <rPh sb="0" eb="1">
      <t>フサ</t>
    </rPh>
    <rPh sb="8" eb="9">
      <t>カズ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</si>
  <si>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</si>
  <si>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</si>
  <si>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</si>
  <si>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サービス業
(他に分類されないもの）</t>
    <rPh sb="4" eb="5">
      <t>ギョウ</t>
    </rPh>
    <rPh sb="7" eb="8">
      <t>ホカ</t>
    </rPh>
    <rPh sb="9" eb="11">
      <t>ブンルイ</t>
    </rPh>
    <phoneticPr fontId="1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</si>
  <si>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1"/>
  </si>
  <si>
    <t>注)１総数には従業地「不詳」を含む</t>
    <rPh sb="0" eb="1">
      <t>チュウ</t>
    </rPh>
    <rPh sb="3" eb="5">
      <t>ソウスウ</t>
    </rPh>
    <rPh sb="7" eb="9">
      <t>ジュウギョウ</t>
    </rPh>
    <rPh sb="9" eb="10">
      <t>チ</t>
    </rPh>
    <rPh sb="11" eb="13">
      <t>フショウ</t>
    </rPh>
    <rPh sb="15" eb="16">
      <t>フク</t>
    </rPh>
    <phoneticPr fontId="1"/>
  </si>
  <si>
    <t xml:space="preserve">   ２総数には従業地「不詳」で、当地に常住している者を含む</t>
    <rPh sb="4" eb="6">
      <t>ソウスウ</t>
    </rPh>
    <rPh sb="8" eb="10">
      <t>ジュウギョウ</t>
    </rPh>
    <rPh sb="10" eb="11">
      <t>チ</t>
    </rPh>
    <rPh sb="12" eb="14">
      <t>フショウ</t>
    </rPh>
    <rPh sb="17" eb="19">
      <t>トウチ</t>
    </rPh>
    <rPh sb="20" eb="22">
      <t>ジョウジュウ</t>
    </rPh>
    <rPh sb="26" eb="27">
      <t>モノ</t>
    </rPh>
    <rPh sb="28" eb="29">
      <t>フク</t>
    </rPh>
    <phoneticPr fontId="1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</si>
  <si>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1"/>
  </si>
  <si>
    <t>世帯人員</t>
    <rPh sb="0" eb="2">
      <t>セタイ</t>
    </rPh>
    <rPh sb="2" eb="4">
      <t>ジンイン</t>
    </rPh>
    <phoneticPr fontId="1"/>
  </si>
  <si>
    <t>１世帯当たり
人員　　</t>
    <rPh sb="1" eb="3">
      <t>セタイ</t>
    </rPh>
    <rPh sb="3" eb="4">
      <t>ア</t>
    </rPh>
    <rPh sb="7" eb="9">
      <t>ジンイン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</si>
  <si>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</si>
  <si>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</si>
  <si>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"/>
  </si>
  <si>
    <t>主世帯</t>
    <rPh sb="0" eb="1">
      <t>シュ</t>
    </rPh>
    <rPh sb="1" eb="3">
      <t>セタイ</t>
    </rPh>
    <phoneticPr fontId="1"/>
  </si>
  <si>
    <t>持ち家</t>
    <rPh sb="0" eb="1">
      <t>モ</t>
    </rPh>
    <rPh sb="2" eb="3">
      <t>イエ</t>
    </rPh>
    <phoneticPr fontId="1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</si>
  <si>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1"/>
  </si>
  <si>
    <t>民営の借家</t>
    <rPh sb="0" eb="2">
      <t>ミンエイ</t>
    </rPh>
    <rPh sb="3" eb="5">
      <t>シャクヤ</t>
    </rPh>
    <phoneticPr fontId="1"/>
  </si>
  <si>
    <t>給与住宅</t>
    <rPh sb="0" eb="2">
      <t>キュウヨ</t>
    </rPh>
    <rPh sb="2" eb="4">
      <t>ジュウタク</t>
    </rPh>
    <phoneticPr fontId="1"/>
  </si>
  <si>
    <t>間借り</t>
    <rPh sb="0" eb="1">
      <t>マ</t>
    </rPh>
    <rPh sb="1" eb="2">
      <t>カ</t>
    </rPh>
    <phoneticPr fontId="1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</si>
  <si>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1"/>
  </si>
  <si>
    <t>産業大分類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</si>
  <si>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</si>
  <si>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</si>
  <si>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</si>
  <si>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</si>
  <si>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</si>
  <si>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</si>
  <si>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</si>
  <si>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</si>
  <si>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</si>
  <si>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</si>
  <si>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</si>
  <si>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</si>
  <si>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</si>
  <si>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</si>
  <si>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</si>
  <si>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</si>
  <si>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</si>
  <si>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</si>
  <si>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</si>
  <si>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</si>
  <si>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3-16　住居の種類・住宅所有の関係別一般世帯数、</t>
  </si>
  <si>
    <t>一般世帯人員、１世帯当たり人員</t>
  </si>
  <si>
    <t>3-13　１５歳以上就業者、通学者の流入、流出状況</t>
  </si>
  <si>
    <t>（平成２７年１０月１日現在）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1"/>
  </si>
  <si>
    <t>区　分</t>
    <rPh sb="0" eb="1">
      <t>ク</t>
    </rPh>
    <rPh sb="2" eb="3">
      <t>ブン</t>
    </rPh>
    <phoneticPr fontId="1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</si>
  <si>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1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</si>
  <si>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1"/>
  </si>
  <si>
    <t>当市に常住
する者</t>
    <rPh sb="0" eb="2">
      <t>トウシ</t>
    </rPh>
    <rPh sb="3" eb="5">
      <t>ジョウジュウ</t>
    </rPh>
    <rPh sb="8" eb="9">
      <t>モノ</t>
    </rPh>
    <phoneticPr fontId="1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</si>
  <si>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1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</si>
  <si>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1"/>
  </si>
  <si>
    <t>就業者</t>
    <rPh sb="0" eb="3">
      <t>シュウギョウシャ</t>
    </rPh>
    <phoneticPr fontId="1"/>
  </si>
  <si>
    <t>通学者</t>
    <rPh sb="0" eb="3">
      <t>ツウガクシャ</t>
    </rPh>
    <phoneticPr fontId="1"/>
  </si>
  <si>
    <t>注）総数は従業地・通学地「不詳」で、当地に常住している者を含む　</t>
    <phoneticPr fontId="1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</si>
  <si>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1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</si>
  <si>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1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</si>
  <si>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1"/>
  </si>
  <si>
    <t>地　　域</t>
    <rPh sb="0" eb="1">
      <t>チ</t>
    </rPh>
    <rPh sb="3" eb="4">
      <t>イキ</t>
    </rPh>
    <phoneticPr fontId="1"/>
  </si>
  <si>
    <t>千葉県</t>
    <rPh sb="0" eb="3">
      <t>チバケン</t>
    </rPh>
    <phoneticPr fontId="1"/>
  </si>
  <si>
    <t>旭市</t>
    <rPh sb="0" eb="1">
      <t>アサヒ</t>
    </rPh>
    <rPh sb="1" eb="2">
      <t>シ</t>
    </rPh>
    <phoneticPr fontId="1"/>
  </si>
  <si>
    <t>香取市</t>
    <rPh sb="0" eb="3">
      <t>カトリシ</t>
    </rPh>
    <phoneticPr fontId="1"/>
  </si>
  <si>
    <t>東庄町</t>
    <rPh sb="0" eb="3">
      <t>トウノショウマチ</t>
    </rPh>
    <phoneticPr fontId="1"/>
  </si>
  <si>
    <t>匝瑳市</t>
    <rPh sb="0" eb="3">
      <t>ソウサシ</t>
    </rPh>
    <phoneticPr fontId="1"/>
  </si>
  <si>
    <t>成田市</t>
    <rPh sb="0" eb="3">
      <t>ナリタシ</t>
    </rPh>
    <phoneticPr fontId="1"/>
  </si>
  <si>
    <t>その他</t>
    <rPh sb="2" eb="3">
      <t>タ</t>
    </rPh>
    <phoneticPr fontId="1"/>
  </si>
  <si>
    <t>他県</t>
    <rPh sb="0" eb="2">
      <t>タケン</t>
    </rPh>
    <phoneticPr fontId="1"/>
  </si>
  <si>
    <t>茨城県</t>
    <rPh sb="0" eb="3">
      <t>イバラキケン</t>
    </rPh>
    <phoneticPr fontId="1"/>
  </si>
  <si>
    <t>鹿嶋市</t>
    <rPh sb="0" eb="2">
      <t>カシマ</t>
    </rPh>
    <rPh sb="2" eb="3">
      <t>シ</t>
    </rPh>
    <phoneticPr fontId="1"/>
  </si>
  <si>
    <t>潮来市</t>
    <rPh sb="0" eb="2">
      <t>イタコ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</si>
  <si>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</si>
  <si>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</si>
  <si>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東京都</t>
    <rPh sb="0" eb="3">
      <t>トウキョウト</t>
    </rPh>
    <phoneticPr fontId="1"/>
  </si>
  <si>
    <t>特別区部</t>
    <rPh sb="0" eb="3">
      <t>トクベツク</t>
    </rPh>
    <rPh sb="3" eb="4">
      <t>ブ</t>
    </rPh>
    <phoneticPr fontId="1"/>
  </si>
  <si>
    <t>埼玉県</t>
    <rPh sb="0" eb="2">
      <t>サイタマ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</si>
  <si>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</si>
  <si>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その他の県</t>
    <rPh sb="2" eb="3">
      <t>ホカ</t>
    </rPh>
    <rPh sb="4" eb="5">
      <t>ケン</t>
    </rPh>
    <phoneticPr fontId="1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</si>
  <si>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</si>
  <si>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1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</si>
  <si>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1"/>
  </si>
  <si>
    <t>世　　　　帯　　　　数</t>
    <rPh sb="0" eb="1">
      <t>ヨ</t>
    </rPh>
    <rPh sb="5" eb="6">
      <t>オビ</t>
    </rPh>
    <rPh sb="10" eb="11">
      <t>カズ</t>
    </rPh>
    <phoneticPr fontId="1"/>
  </si>
  <si>
    <t>1　人</t>
    <rPh sb="2" eb="3">
      <t>ヒト</t>
    </rPh>
    <phoneticPr fontId="1"/>
  </si>
  <si>
    <t>2　人</t>
    <rPh sb="2" eb="3">
      <t>ヒト</t>
    </rPh>
    <phoneticPr fontId="1"/>
  </si>
  <si>
    <t>3　人</t>
    <rPh sb="2" eb="3">
      <t>ヒト</t>
    </rPh>
    <phoneticPr fontId="1"/>
  </si>
  <si>
    <t>4　人</t>
    <rPh sb="2" eb="3">
      <t>ヒト</t>
    </rPh>
    <phoneticPr fontId="1"/>
  </si>
  <si>
    <t>５人</t>
    <rPh sb="1" eb="2">
      <t>ニン</t>
    </rPh>
    <phoneticPr fontId="1"/>
  </si>
  <si>
    <t>６人</t>
    <rPh sb="1" eb="2">
      <t>ニン</t>
    </rPh>
    <phoneticPr fontId="1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</si>
  <si>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1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</si>
  <si>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1"/>
  </si>
  <si>
    <t>世帯数(つづき)</t>
    <rPh sb="0" eb="1">
      <t>ヨ</t>
    </rPh>
    <rPh sb="1" eb="2">
      <t>オビ</t>
    </rPh>
    <rPh sb="2" eb="3">
      <t>カズ</t>
    </rPh>
    <phoneticPr fontId="1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</si>
  <si>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1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</si>
  <si>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</si>
  <si>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</si>
  <si>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</si>
  <si>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</si>
  <si>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1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</si>
  <si>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1"/>
  </si>
  <si>
    <t>一般世帯数</t>
    <rPh sb="0" eb="2">
      <t>イッパン</t>
    </rPh>
    <rPh sb="2" eb="5">
      <t>セタイスウ</t>
    </rPh>
    <phoneticPr fontId="1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</si>
  <si>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1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</si>
  <si>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1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</si>
  <si>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1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</si>
  <si>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1"/>
  </si>
  <si>
    <t>分類不能の
世帯</t>
    <rPh sb="0" eb="2">
      <t>ブンルイ</t>
    </rPh>
    <rPh sb="2" eb="4">
      <t>フノウ</t>
    </rPh>
    <rPh sb="6" eb="8">
      <t>セタイ</t>
    </rPh>
    <phoneticPr fontId="1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</si>
  <si>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</si>
  <si>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1"/>
  </si>
  <si>
    <t>面　　積</t>
    <rPh sb="0" eb="1">
      <t>メン</t>
    </rPh>
    <rPh sb="3" eb="4">
      <t>セキ</t>
    </rPh>
    <phoneticPr fontId="1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</si>
  <si>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1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</si>
  <si>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1"/>
  </si>
  <si>
    <t>％</t>
    <phoneticPr fontId="1"/>
  </si>
  <si>
    <t>ｋ㎡</t>
    <phoneticPr fontId="1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</si>
  <si>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1"/>
  </si>
  <si>
    <t>出　　　生　　　数</t>
    <rPh sb="0" eb="1">
      <t>デ</t>
    </rPh>
    <rPh sb="4" eb="5">
      <t>ショウ</t>
    </rPh>
    <rPh sb="8" eb="9">
      <t>スウ</t>
    </rPh>
    <phoneticPr fontId="1"/>
  </si>
  <si>
    <t>死　　　亡　　　数</t>
    <rPh sb="0" eb="1">
      <t>シ</t>
    </rPh>
    <rPh sb="4" eb="5">
      <t>ボウ</t>
    </rPh>
    <rPh sb="8" eb="9">
      <t>カズ</t>
    </rPh>
    <phoneticPr fontId="1"/>
  </si>
  <si>
    <t>うち2,500ｇ未満</t>
    <rPh sb="8" eb="10">
      <t>ミマン</t>
    </rPh>
    <phoneticPr fontId="1"/>
  </si>
  <si>
    <t>うち乳児死亡数</t>
    <rPh sb="2" eb="4">
      <t>ニュウジ</t>
    </rPh>
    <rPh sb="4" eb="7">
      <t>シボウスウ</t>
    </rPh>
    <phoneticPr fontId="1"/>
  </si>
  <si>
    <t>うち新生児死亡数</t>
    <rPh sb="2" eb="5">
      <t>シンセイジ</t>
    </rPh>
    <rPh sb="5" eb="8">
      <t>シボウスウ</t>
    </rPh>
    <phoneticPr fontId="1"/>
  </si>
  <si>
    <t>婚姻件数</t>
    <rPh sb="0" eb="1">
      <t>コン</t>
    </rPh>
    <rPh sb="1" eb="2">
      <t>イン</t>
    </rPh>
    <rPh sb="2" eb="4">
      <t>ケンスウ</t>
    </rPh>
    <phoneticPr fontId="1"/>
  </si>
  <si>
    <t>離婚件数</t>
    <rPh sb="0" eb="1">
      <t>ハナレ</t>
    </rPh>
    <rPh sb="1" eb="2">
      <t>コン</t>
    </rPh>
    <rPh sb="2" eb="4">
      <t>ケンスウ</t>
    </rPh>
    <phoneticPr fontId="1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</si>
  <si>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1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</si>
  <si>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1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</si>
  <si>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1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</si>
  <si>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1"/>
  </si>
  <si>
    <t>注）比率計算に用いた人口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phoneticPr fontId="1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</si>
  <si>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1"/>
  </si>
  <si>
    <t>(平成３０年１０月１日現在)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</si>
  <si>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平　成　３０　年</t>
  </si>
  <si>
    <t>平　成　２６　年</t>
    <phoneticPr fontId="1"/>
  </si>
  <si>
    <t>平　成　２７　年</t>
    <phoneticPr fontId="1"/>
  </si>
  <si>
    <t>平　成　３０　年</t>
    <phoneticPr fontId="1"/>
  </si>
  <si>
    <t>平成25～26・28・29年　翌年1月1日現在の日本人住民基本台帳人口</t>
    <rPh sb="0" eb="2">
      <t>ヘイセイ</t>
    </rPh>
    <rPh sb="13" eb="14">
      <t>ネン</t>
    </rPh>
    <rPh sb="15" eb="16">
      <t>ヨク</t>
    </rPh>
    <rPh sb="16" eb="17">
      <t>トシ</t>
    </rPh>
    <rPh sb="17" eb="18">
      <t>ヘイネン</t>
    </rPh>
    <rPh sb="18" eb="19">
      <t>ガツ</t>
    </rPh>
    <rPh sb="20" eb="21">
      <t>ニチ</t>
    </rPh>
    <rPh sb="21" eb="23">
      <t>ゲンザイ</t>
    </rPh>
    <rPh sb="24" eb="27">
      <t>ニホンジン</t>
    </rPh>
    <rPh sb="27" eb="29">
      <t>ジュウミン</t>
    </rPh>
    <rPh sb="29" eb="31">
      <t>キホン</t>
    </rPh>
    <rPh sb="31" eb="33">
      <t>ダイチョウ</t>
    </rPh>
    <rPh sb="33" eb="35">
      <t>ジンコウ</t>
    </rPh>
    <phoneticPr fontId="1"/>
  </si>
  <si>
    <t>平成24年　　　　　　　各年4月1日現在の住民基本台帳人口</t>
    <rPh sb="0" eb="2">
      <t>ヘイセイ</t>
    </rPh>
    <rPh sb="4" eb="5">
      <t>ネン</t>
    </rPh>
    <rPh sb="12" eb="13">
      <t>カク</t>
    </rPh>
    <phoneticPr fontId="1"/>
  </si>
  <si>
    <t>平成27年　　　　　　　平成27年国勢調査　年齢・国籍不詳をあん分した人口　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</si>
</sst>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0_ "/>
    <numFmt numFmtId="180" formatCode="#,##0;&quot;△ &quot;#,##0"/>
    <numFmt numFmtId="181" formatCode="_ * #,##0.0_ ;_ * \-#,##0.0_ ;_ * &quot;-&quot;?_ ;_ @_ "/>
    <numFmt numFmtId="182" formatCode="#,##0.000_ "/>
    <numFmt numFmtId="183" formatCode="#,##0.00_);[Red]\(#,##0.00\)"/>
  </numFmts>
  <fonts count="1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40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0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3" borderId="0" xfId="0" applyFont="1" applyFill="1">
      <alignment vertical="center"/>
    </xf>
    <xf numFmtId="0" fontId="4" fillId="3" borderId="15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8" fillId="3" borderId="0" xfId="0" applyFont="1" applyFill="1" applyAlignment="1"/>
    <xf numFmtId="0" fontId="9" fillId="3" borderId="0" xfId="0" applyNumberFormat="1" applyFont="1" applyFill="1" applyBorder="1" applyAlignment="1">
      <alignment horizontal="center" vertical="center"/>
    </xf>
    <xf numFmtId="14" fontId="6" fillId="3" borderId="0" xfId="0" applyNumberFormat="1" applyFont="1" applyFill="1" applyBorder="1" applyAlignment="1">
      <alignment horizontal="center" vertical="top" textRotation="255"/>
    </xf>
    <xf numFmtId="14" fontId="6" fillId="3" borderId="0" xfId="0" applyNumberFormat="1" applyFont="1" applyFill="1" applyBorder="1" applyAlignment="1">
      <alignment vertical="center" textRotation="255"/>
    </xf>
    <xf numFmtId="14" fontId="6" fillId="3" borderId="3" xfId="0" applyNumberFormat="1" applyFont="1" applyFill="1" applyBorder="1" applyAlignment="1">
      <alignment vertical="center" textRotation="255"/>
    </xf>
    <xf numFmtId="14" fontId="9" fillId="3" borderId="4" xfId="0" applyNumberFormat="1" applyFont="1" applyFill="1" applyBorder="1" applyAlignment="1">
      <alignment horizontal="right" vertical="center" textRotation="255"/>
    </xf>
    <xf numFmtId="14" fontId="9" fillId="3" borderId="0" xfId="0" applyNumberFormat="1" applyFont="1" applyFill="1" applyBorder="1" applyAlignment="1">
      <alignment horizontal="right" vertical="center" textRotation="255"/>
    </xf>
    <xf numFmtId="14" fontId="9" fillId="3" borderId="0" xfId="0" applyNumberFormat="1" applyFont="1" applyFill="1" applyAlignment="1">
      <alignment horizontal="right" vertical="center" textRotation="255"/>
    </xf>
    <xf numFmtId="14" fontId="6" fillId="3" borderId="0" xfId="0" applyNumberFormat="1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right" vertical="center"/>
    </xf>
    <xf numFmtId="176" fontId="9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distributed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24" xfId="0" applyNumberFormat="1" applyFont="1" applyFill="1" applyBorder="1" applyAlignment="1">
      <alignment horizontal="right" vertical="center"/>
    </xf>
    <xf numFmtId="176" fontId="11" fillId="3" borderId="0" xfId="0" applyNumberFormat="1" applyFont="1" applyFill="1" applyBorder="1" applyAlignment="1">
      <alignment horizontal="right" vertical="center"/>
    </xf>
    <xf numFmtId="41" fontId="7" fillId="3" borderId="24" xfId="0" applyNumberFormat="1" applyFont="1" applyFill="1" applyBorder="1" applyAlignment="1">
      <alignment horizontal="right" vertical="center"/>
    </xf>
    <xf numFmtId="0" fontId="10" fillId="3" borderId="0" xfId="0" applyFont="1" applyFill="1">
      <alignment vertical="center"/>
    </xf>
    <xf numFmtId="0" fontId="4" fillId="3" borderId="3" xfId="0" applyFont="1" applyFill="1" applyBorder="1" applyAlignment="1">
      <alignment horizontal="distributed" vertical="center"/>
    </xf>
    <xf numFmtId="176" fontId="7" fillId="3" borderId="24" xfId="0" applyNumberFormat="1" applyFont="1" applyFill="1" applyBorder="1" applyAlignment="1">
      <alignment vertical="center"/>
    </xf>
    <xf numFmtId="176" fontId="7" fillId="3" borderId="22" xfId="0" applyNumberFormat="1" applyFont="1" applyFill="1" applyBorder="1" applyAlignment="1">
      <alignment horizontal="right" vertical="center"/>
    </xf>
    <xf numFmtId="176" fontId="11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justifyLastLine="1"/>
    </xf>
    <xf numFmtId="0" fontId="8" fillId="3" borderId="10" xfId="0" applyFont="1" applyFill="1" applyBorder="1" applyAlignment="1">
      <alignment vertical="center" justifyLastLine="1"/>
    </xf>
    <xf numFmtId="0" fontId="0" fillId="3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>
      <alignment vertical="center"/>
    </xf>
    <xf numFmtId="176" fontId="11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distributed" vertical="center"/>
    </xf>
    <xf numFmtId="41" fontId="4" fillId="3" borderId="0" xfId="0" applyNumberFormat="1" applyFont="1" applyFill="1" applyBorder="1" applyAlignment="1">
      <alignment horizontal="center" vertical="center"/>
    </xf>
    <xf numFmtId="41" fontId="0" fillId="3" borderId="0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distributed" vertical="center" indent="1"/>
    </xf>
    <xf numFmtId="0" fontId="8" fillId="3" borderId="3" xfId="0" applyNumberFormat="1" applyFont="1" applyFill="1" applyBorder="1" applyAlignment="1">
      <alignment horizontal="distributed" vertical="center" indent="1"/>
    </xf>
    <xf numFmtId="41" fontId="8" fillId="3" borderId="0" xfId="0" applyNumberFormat="1" applyFont="1" applyFill="1" applyBorder="1" applyAlignment="1">
      <alignment horizontal="right" vertical="center"/>
    </xf>
    <xf numFmtId="41" fontId="8" fillId="3" borderId="0" xfId="1" applyNumberFormat="1" applyFont="1" applyFill="1" applyBorder="1" applyAlignment="1">
      <alignment horizontal="right" vertical="center"/>
    </xf>
    <xf numFmtId="41" fontId="4" fillId="3" borderId="0" xfId="0" applyNumberFormat="1" applyFont="1" applyFill="1">
      <alignment vertical="center"/>
    </xf>
    <xf numFmtId="0" fontId="7" fillId="3" borderId="0" xfId="0" applyFont="1" applyFill="1" applyAlignment="1">
      <alignment horizontal="distributed" vertical="center"/>
    </xf>
    <xf numFmtId="41" fontId="7" fillId="3" borderId="0" xfId="0" applyNumberFormat="1" applyFont="1" applyFill="1">
      <alignment vertical="center"/>
    </xf>
    <xf numFmtId="41" fontId="7" fillId="3" borderId="2" xfId="0" applyNumberFormat="1" applyFont="1" applyFill="1" applyBorder="1" applyAlignment="1">
      <alignment horizontal="left" vertical="center"/>
    </xf>
    <xf numFmtId="41" fontId="7" fillId="3" borderId="0" xfId="0" applyNumberFormat="1" applyFont="1" applyFill="1" applyBorder="1" applyAlignment="1">
      <alignment horizontal="center" vertical="center"/>
    </xf>
    <xf numFmtId="41" fontId="7" fillId="3" borderId="0" xfId="0" applyNumberFormat="1" applyFont="1" applyFill="1" applyBorder="1" applyAlignment="1">
      <alignment horizontal="distributed" vertical="center"/>
    </xf>
    <xf numFmtId="0" fontId="7" fillId="3" borderId="0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top"/>
    </xf>
    <xf numFmtId="41" fontId="7" fillId="3" borderId="0" xfId="0" applyNumberFormat="1" applyFont="1" applyFill="1" applyAlignment="1">
      <alignment horizontal="left" vertical="top"/>
    </xf>
    <xf numFmtId="41" fontId="4" fillId="3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4" fillId="4" borderId="9" xfId="0" applyFont="1" applyFill="1" applyBorder="1" applyAlignment="1">
      <alignment horizontal="center" vertical="center" justifyLastLine="1"/>
    </xf>
    <xf numFmtId="38" fontId="13" fillId="0" borderId="30" xfId="1" applyFont="1" applyBorder="1" applyAlignment="1"/>
    <xf numFmtId="38" fontId="14" fillId="0" borderId="31" xfId="1" applyFont="1" applyBorder="1" applyAlignment="1"/>
    <xf numFmtId="38" fontId="14" fillId="5" borderId="31" xfId="1" applyFont="1" applyFill="1" applyBorder="1" applyAlignment="1"/>
    <xf numFmtId="0" fontId="14" fillId="0" borderId="0" xfId="0" applyFont="1" applyAlignment="1">
      <alignment horizontal="right"/>
    </xf>
    <xf numFmtId="0" fontId="13" fillId="4" borderId="37" xfId="0" applyFont="1" applyFill="1" applyBorder="1" applyAlignment="1">
      <alignment horizontal="center" vertical="center" justifyLastLine="1"/>
    </xf>
    <xf numFmtId="0" fontId="14" fillId="4" borderId="38" xfId="0" applyFont="1" applyFill="1" applyBorder="1" applyAlignment="1">
      <alignment horizontal="center" vertical="center" justifyLastLine="1"/>
    </xf>
    <xf numFmtId="38" fontId="13" fillId="0" borderId="39" xfId="1" applyFont="1" applyBorder="1" applyAlignment="1"/>
    <xf numFmtId="38" fontId="13" fillId="0" borderId="40" xfId="1" applyFont="1" applyBorder="1" applyAlignment="1"/>
    <xf numFmtId="38" fontId="13" fillId="0" borderId="41" xfId="1" applyFont="1" applyBorder="1" applyAlignment="1"/>
    <xf numFmtId="38" fontId="14" fillId="0" borderId="42" xfId="1" applyFont="1" applyBorder="1" applyAlignment="1"/>
    <xf numFmtId="38" fontId="13" fillId="0" borderId="41" xfId="1" applyFont="1" applyFill="1" applyBorder="1" applyAlignment="1"/>
    <xf numFmtId="38" fontId="14" fillId="5" borderId="42" xfId="1" applyFont="1" applyFill="1" applyBorder="1" applyAlignment="1"/>
    <xf numFmtId="38" fontId="13" fillId="0" borderId="43" xfId="1" applyFont="1" applyFill="1" applyBorder="1" applyAlignment="1"/>
    <xf numFmtId="38" fontId="14" fillId="5" borderId="44" xfId="1" applyFont="1" applyFill="1" applyBorder="1" applyAlignment="1"/>
    <xf numFmtId="38" fontId="14" fillId="5" borderId="45" xfId="1" applyFont="1" applyFill="1" applyBorder="1" applyAlignment="1"/>
    <xf numFmtId="38" fontId="14" fillId="0" borderId="42" xfId="1" applyFont="1" applyFill="1" applyBorder="1" applyAlignment="1"/>
    <xf numFmtId="38" fontId="13" fillId="0" borderId="43" xfId="1" applyFont="1" applyBorder="1" applyAlignment="1"/>
    <xf numFmtId="38" fontId="14" fillId="0" borderId="44" xfId="1" applyFont="1" applyBorder="1" applyAlignment="1"/>
    <xf numFmtId="38" fontId="14" fillId="0" borderId="45" xfId="1" applyFont="1" applyFill="1" applyBorder="1" applyAlignment="1"/>
    <xf numFmtId="38" fontId="14" fillId="0" borderId="45" xfId="1" applyFont="1" applyBorder="1" applyAlignment="1"/>
    <xf numFmtId="0" fontId="14" fillId="4" borderId="37" xfId="0" applyFont="1" applyFill="1" applyBorder="1" applyAlignment="1">
      <alignment horizontal="center" vertical="center" justifyLastLine="1"/>
    </xf>
    <xf numFmtId="0" fontId="13" fillId="0" borderId="32" xfId="0" applyFont="1" applyBorder="1" applyAlignment="1"/>
    <xf numFmtId="0" fontId="14" fillId="0" borderId="33" xfId="0" applyFont="1" applyBorder="1" applyAlignment="1"/>
    <xf numFmtId="0" fontId="14" fillId="0" borderId="34" xfId="0" applyFont="1" applyBorder="1" applyAlignment="1"/>
    <xf numFmtId="0" fontId="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176" fontId="7" fillId="3" borderId="0" xfId="0" applyNumberFormat="1" applyFont="1" applyFill="1" applyBorder="1" applyAlignment="1">
      <alignment vertical="center"/>
    </xf>
    <xf numFmtId="176" fontId="7" fillId="3" borderId="0" xfId="0" applyNumberFormat="1" applyFont="1" applyFill="1" applyAlignment="1">
      <alignment vertical="center"/>
    </xf>
    <xf numFmtId="180" fontId="7" fillId="3" borderId="0" xfId="0" applyNumberFormat="1" applyFont="1" applyFill="1" applyAlignment="1">
      <alignment vertical="center"/>
    </xf>
    <xf numFmtId="41" fontId="7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4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4" fillId="3" borderId="4" xfId="0" applyFont="1" applyFill="1" applyBorder="1">
      <alignment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3" borderId="25" xfId="0" applyNumberFormat="1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7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0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" xfId="0" applyFont="1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6" fillId="3" borderId="3" xfId="0" applyFont="1" applyFill="1" applyBorder="1" applyAlignment="1">
      <alignment vertical="center"/>
    </xf>
    <xf numFmtId="0" fontId="0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1" xfId="0" applyFont="1" applyFill="1" applyBorder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38" fontId="8" fillId="0" borderId="4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7" xfId="1" applyFont="1" applyBorder="1">
      <alignment vertical="center"/>
    </xf>
    <xf numFmtId="0" fontId="7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1" xfId="0" applyFont="1" applyBorder="1" applyAlignment="1">
      <alignment horizontal="right" vertical="center" indent="1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right" vertical="center" wrapText="1"/>
    </xf>
    <xf numFmtId="49" fontId="7" fillId="3" borderId="0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49" fontId="7" fillId="3" borderId="57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49" fontId="7" fillId="3" borderId="0" xfId="0" applyNumberFormat="1" applyFont="1" applyFill="1" applyBorder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3" borderId="0" xfId="0" applyFont="1" applyFill="1">
      <alignment vertical="center"/>
    </xf>
    <xf numFmtId="178" fontId="10" fillId="3" borderId="2" xfId="0" applyNumberFormat="1" applyFont="1" applyFill="1" applyBorder="1" applyAlignment="1">
      <alignment vertical="center"/>
    </xf>
    <xf numFmtId="178" fontId="10" fillId="3" borderId="0" xfId="0" applyNumberFormat="1" applyFont="1" applyFill="1" applyAlignment="1">
      <alignment vertical="center"/>
    </xf>
    <xf numFmtId="0" fontId="7" fillId="3" borderId="0" xfId="0" applyFont="1" applyFill="1" applyBorder="1">
      <alignment vertical="center"/>
    </xf>
    <xf numFmtId="178" fontId="10" fillId="3" borderId="0" xfId="0" applyNumberFormat="1" applyFont="1" applyFill="1" applyBorder="1" applyAlignment="1">
      <alignment vertical="center"/>
    </xf>
    <xf numFmtId="0" fontId="7" fillId="3" borderId="10" xfId="0" applyFont="1" applyFill="1" applyBorder="1">
      <alignment vertical="center"/>
    </xf>
    <xf numFmtId="178" fontId="10" fillId="3" borderId="1" xfId="0" applyNumberFormat="1" applyFont="1" applyFill="1" applyBorder="1" applyAlignment="1">
      <alignment vertical="center"/>
    </xf>
    <xf numFmtId="0" fontId="7" fillId="3" borderId="3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vertical="top"/>
    </xf>
    <xf numFmtId="38" fontId="14" fillId="0" borderId="31" xfId="1" applyFont="1" applyFill="1" applyBorder="1" applyAlignment="1"/>
    <xf numFmtId="38" fontId="14" fillId="0" borderId="44" xfId="1" applyFont="1" applyFill="1" applyBorder="1" applyAlignment="1"/>
    <xf numFmtId="0" fontId="0" fillId="0" borderId="2" xfId="0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6" fontId="7" fillId="3" borderId="0" xfId="0" applyNumberFormat="1" applyFont="1" applyFill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76" fontId="7" fillId="3" borderId="4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justifyLastLine="1"/>
    </xf>
    <xf numFmtId="0" fontId="4" fillId="3" borderId="6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7" xfId="0" applyFont="1" applyFill="1" applyBorder="1" applyAlignment="1">
      <alignment horizontal="distributed" vertical="center" justifyLastLine="1"/>
    </xf>
    <xf numFmtId="0" fontId="4" fillId="3" borderId="1" xfId="0" applyFont="1" applyFill="1" applyBorder="1" applyAlignment="1">
      <alignment horizontal="distributed" vertical="center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13" xfId="0" applyFont="1" applyFill="1" applyBorder="1" applyAlignment="1">
      <alignment horizontal="distributed" vertical="center" justifyLastLine="1"/>
    </xf>
    <xf numFmtId="0" fontId="4" fillId="3" borderId="15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16" xfId="0" applyFont="1" applyFill="1" applyBorder="1" applyAlignment="1">
      <alignment horizontal="distributed" vertical="center" justifyLastLine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76" fontId="7" fillId="3" borderId="1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9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right" vertical="center"/>
    </xf>
    <xf numFmtId="14" fontId="6" fillId="3" borderId="0" xfId="0" applyNumberFormat="1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76" fontId="10" fillId="3" borderId="0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6" fontId="10" fillId="3" borderId="27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41" fontId="10" fillId="3" borderId="0" xfId="0" applyNumberFormat="1" applyFont="1" applyFill="1" applyBorder="1" applyAlignment="1">
      <alignment horizontal="right" vertical="center"/>
    </xf>
    <xf numFmtId="41" fontId="10" fillId="3" borderId="0" xfId="0" applyNumberFormat="1" applyFont="1" applyFill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0" fillId="3" borderId="11" xfId="0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6" fontId="10" fillId="3" borderId="0" xfId="0" applyNumberFormat="1" applyFont="1" applyFill="1" applyAlignment="1">
      <alignment horizontal="right" vertical="center"/>
    </xf>
    <xf numFmtId="176" fontId="10" fillId="3" borderId="4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readingOrder="1"/>
    </xf>
    <xf numFmtId="0" fontId="7" fillId="3" borderId="3" xfId="0" applyFont="1" applyFill="1" applyBorder="1" applyAlignment="1">
      <alignment horizontal="left" vertical="center" readingOrder="1"/>
    </xf>
    <xf numFmtId="176" fontId="10" fillId="3" borderId="25" xfId="0" applyNumberFormat="1" applyFont="1" applyFill="1" applyBorder="1" applyAlignment="1">
      <alignment horizontal="right" vertical="center"/>
    </xf>
    <xf numFmtId="41" fontId="10" fillId="3" borderId="4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79" fontId="10" fillId="3" borderId="4" xfId="0" applyNumberFormat="1" applyFont="1" applyFill="1" applyBorder="1" applyAlignment="1">
      <alignment horizontal="right" vertical="center"/>
    </xf>
    <xf numFmtId="179" fontId="10" fillId="3" borderId="0" xfId="0" applyNumberFormat="1" applyFont="1" applyFill="1" applyBorder="1" applyAlignment="1">
      <alignment horizontal="right" vertical="center"/>
    </xf>
    <xf numFmtId="41" fontId="10" fillId="3" borderId="25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6" xfId="0" applyNumberFormat="1" applyFont="1" applyFill="1" applyBorder="1" applyAlignment="1">
      <alignment horizontal="right" vertical="center"/>
    </xf>
    <xf numFmtId="178" fontId="10" fillId="3" borderId="1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justifyLastLine="1"/>
    </xf>
    <xf numFmtId="176" fontId="10" fillId="3" borderId="7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center" vertical="center"/>
    </xf>
    <xf numFmtId="41" fontId="7" fillId="3" borderId="1" xfId="0" applyNumberFormat="1" applyFont="1" applyFill="1" applyBorder="1" applyAlignment="1">
      <alignment horizontal="right" vertical="center"/>
    </xf>
    <xf numFmtId="41" fontId="7" fillId="3" borderId="2" xfId="0" applyNumberFormat="1" applyFont="1" applyFill="1" applyBorder="1" applyAlignment="1">
      <alignment horizontal="right" vertical="center"/>
    </xf>
    <xf numFmtId="41" fontId="7" fillId="3" borderId="4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right" vertical="center"/>
    </xf>
    <xf numFmtId="41" fontId="7" fillId="3" borderId="0" xfId="1" applyNumberFormat="1" applyFont="1" applyFill="1" applyAlignment="1">
      <alignment horizontal="center" vertical="center"/>
    </xf>
    <xf numFmtId="0" fontId="7" fillId="3" borderId="1" xfId="0" applyNumberFormat="1" applyFont="1" applyFill="1" applyBorder="1" applyAlignment="1">
      <alignment horizontal="distributed" vertical="center" indent="1"/>
    </xf>
    <xf numFmtId="0" fontId="7" fillId="3" borderId="10" xfId="0" applyNumberFormat="1" applyFont="1" applyFill="1" applyBorder="1" applyAlignment="1">
      <alignment horizontal="distributed" vertical="center" indent="1"/>
    </xf>
    <xf numFmtId="41" fontId="7" fillId="3" borderId="7" xfId="0" applyNumberFormat="1" applyFont="1" applyFill="1" applyBorder="1" applyAlignment="1">
      <alignment horizontal="right" vertical="center"/>
    </xf>
    <xf numFmtId="0" fontId="7" fillId="3" borderId="0" xfId="0" applyNumberFormat="1" applyFont="1" applyFill="1" applyBorder="1" applyAlignment="1">
      <alignment horizontal="distributed" vertical="center" indent="1"/>
    </xf>
    <xf numFmtId="0" fontId="7" fillId="3" borderId="3" xfId="0" applyNumberFormat="1" applyFont="1" applyFill="1" applyBorder="1" applyAlignment="1">
      <alignment horizontal="distributed" vertical="center" indent="1"/>
    </xf>
    <xf numFmtId="41" fontId="7" fillId="3" borderId="4" xfId="1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distributed" vertical="center" indent="1"/>
    </xf>
    <xf numFmtId="0" fontId="12" fillId="3" borderId="3" xfId="0" applyNumberFormat="1" applyFont="1" applyFill="1" applyBorder="1" applyAlignment="1">
      <alignment horizontal="distributed" vertical="center" indent="1"/>
    </xf>
    <xf numFmtId="41" fontId="7" fillId="3" borderId="4" xfId="0" applyNumberFormat="1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right" vertical="center"/>
    </xf>
    <xf numFmtId="0" fontId="8" fillId="3" borderId="2" xfId="0" applyNumberFormat="1" applyFont="1" applyFill="1" applyBorder="1" applyAlignment="1">
      <alignment horizontal="distributed" vertical="center" indent="1"/>
    </xf>
    <xf numFmtId="0" fontId="8" fillId="3" borderId="19" xfId="0" applyNumberFormat="1" applyFont="1" applyFill="1" applyBorder="1" applyAlignment="1">
      <alignment horizontal="distributed" vertical="center" indent="1"/>
    </xf>
    <xf numFmtId="41" fontId="7" fillId="3" borderId="9" xfId="0" applyNumberFormat="1" applyFont="1" applyFill="1" applyBorder="1" applyAlignment="1">
      <alignment horizontal="center" vertical="center"/>
    </xf>
    <xf numFmtId="41" fontId="7" fillId="3" borderId="17" xfId="0" applyNumberFormat="1" applyFont="1" applyFill="1" applyBorder="1" applyAlignment="1">
      <alignment horizontal="center" vertical="center"/>
    </xf>
    <xf numFmtId="41" fontId="7" fillId="3" borderId="2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distributed" vertical="center" justifyLastLine="1"/>
    </xf>
    <xf numFmtId="0" fontId="7" fillId="3" borderId="14" xfId="0" applyFont="1" applyFill="1" applyBorder="1" applyAlignment="1">
      <alignment horizontal="distributed" vertical="center" justifyLastLine="1"/>
    </xf>
    <xf numFmtId="0" fontId="7" fillId="3" borderId="1" xfId="0" applyFont="1" applyFill="1" applyBorder="1" applyAlignment="1">
      <alignment horizontal="distributed" vertical="center" justifyLastLine="1"/>
    </xf>
    <xf numFmtId="0" fontId="7" fillId="3" borderId="10" xfId="0" applyFont="1" applyFill="1" applyBorder="1" applyAlignment="1">
      <alignment horizontal="distributed" vertical="center" justifyLastLine="1"/>
    </xf>
    <xf numFmtId="41" fontId="7" fillId="3" borderId="28" xfId="0" applyNumberFormat="1" applyFont="1" applyFill="1" applyBorder="1" applyAlignment="1">
      <alignment horizontal="center" vertical="center"/>
    </xf>
    <xf numFmtId="41" fontId="7" fillId="3" borderId="5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right" vertical="center" indent="1"/>
    </xf>
    <xf numFmtId="0" fontId="7" fillId="3" borderId="3" xfId="0" applyNumberFormat="1" applyFont="1" applyFill="1" applyBorder="1" applyAlignment="1">
      <alignment horizontal="right" vertical="center" indent="1"/>
    </xf>
    <xf numFmtId="0" fontId="7" fillId="3" borderId="0" xfId="0" applyFont="1" applyFill="1" applyAlignment="1">
      <alignment horizontal="distributed" vertical="center" indent="1"/>
    </xf>
    <xf numFmtId="0" fontId="7" fillId="3" borderId="29" xfId="0" applyFont="1" applyFill="1" applyBorder="1" applyAlignment="1">
      <alignment horizontal="distributed" vertical="center" indent="1"/>
    </xf>
    <xf numFmtId="41" fontId="8" fillId="3" borderId="2" xfId="1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distributed" vertical="center" indent="1"/>
    </xf>
    <xf numFmtId="41" fontId="8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41" fontId="7" fillId="3" borderId="11" xfId="0" applyNumberFormat="1" applyFont="1" applyFill="1" applyBorder="1" applyAlignment="1">
      <alignment horizontal="right"/>
    </xf>
    <xf numFmtId="41" fontId="7" fillId="3" borderId="15" xfId="0" applyNumberFormat="1" applyFont="1" applyFill="1" applyBorder="1" applyAlignment="1">
      <alignment horizontal="center" vertical="center"/>
    </xf>
    <xf numFmtId="41" fontId="7" fillId="3" borderId="12" xfId="0" applyNumberFormat="1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80" fontId="7" fillId="3" borderId="0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180" fontId="7" fillId="3" borderId="0" xfId="0" applyNumberFormat="1" applyFont="1" applyFill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176" fontId="8" fillId="3" borderId="4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80" fontId="8" fillId="3" borderId="0" xfId="0" applyNumberFormat="1" applyFont="1" applyFill="1" applyAlignment="1">
      <alignment horizontal="right" vertical="center"/>
    </xf>
    <xf numFmtId="0" fontId="4" fillId="3" borderId="0" xfId="0" applyFont="1" applyFill="1" applyBorder="1" applyAlignment="1">
      <alignment horizontal="distributed" vertical="center" justifyLastLine="1"/>
    </xf>
    <xf numFmtId="0" fontId="4" fillId="3" borderId="3" xfId="0" applyFont="1" applyFill="1" applyBorder="1" applyAlignment="1">
      <alignment horizontal="distributed" vertical="center" justifyLastLine="1"/>
    </xf>
    <xf numFmtId="180" fontId="8" fillId="3" borderId="0" xfId="0" applyNumberFormat="1" applyFont="1" applyFill="1" applyBorder="1" applyAlignment="1">
      <alignment horizontal="right" vertical="center"/>
    </xf>
    <xf numFmtId="180" fontId="7" fillId="3" borderId="2" xfId="0" applyNumberFormat="1" applyFont="1" applyFill="1" applyBorder="1" applyAlignment="1">
      <alignment horizontal="right" vertical="center"/>
    </xf>
    <xf numFmtId="176" fontId="7" fillId="3" borderId="48" xfId="0" applyNumberFormat="1" applyFont="1" applyFill="1" applyBorder="1" applyAlignment="1">
      <alignment horizontal="right" vertical="center"/>
    </xf>
    <xf numFmtId="176" fontId="7" fillId="3" borderId="2" xfId="0" applyNumberFormat="1" applyFont="1" applyFill="1" applyBorder="1" applyAlignment="1">
      <alignment horizontal="right" vertical="center"/>
    </xf>
    <xf numFmtId="176" fontId="3" fillId="3" borderId="4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9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24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Alignment="1">
      <alignment horizontal="right" vertical="center"/>
    </xf>
    <xf numFmtId="41" fontId="4" fillId="3" borderId="0" xfId="0" applyNumberFormat="1" applyFont="1" applyFill="1" applyAlignment="1">
      <alignment horizontal="right" vertical="center"/>
    </xf>
    <xf numFmtId="176" fontId="4" fillId="3" borderId="24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25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180" fontId="7" fillId="3" borderId="1" xfId="1" applyNumberFormat="1" applyFont="1" applyFill="1" applyBorder="1" applyAlignment="1">
      <alignment horizontal="center" vertical="center"/>
    </xf>
    <xf numFmtId="182" fontId="7" fillId="3" borderId="1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182" fontId="7" fillId="3" borderId="0" xfId="0" applyNumberFormat="1" applyFont="1" applyFill="1" applyBorder="1" applyAlignment="1">
      <alignment horizontal="right" vertical="center"/>
    </xf>
    <xf numFmtId="42" fontId="7" fillId="3" borderId="0" xfId="0" applyNumberFormat="1" applyFont="1" applyFill="1" applyBorder="1" applyAlignment="1">
      <alignment horizontal="right" vertical="center"/>
    </xf>
    <xf numFmtId="182" fontId="7" fillId="3" borderId="2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distributed" vertical="center" justifyLastLine="1"/>
    </xf>
    <xf numFmtId="0" fontId="0" fillId="3" borderId="11" xfId="0" applyFont="1" applyFill="1" applyBorder="1" applyAlignment="1">
      <alignment horizontal="right" vertical="center"/>
    </xf>
    <xf numFmtId="181" fontId="7" fillId="3" borderId="0" xfId="0" applyNumberFormat="1" applyFont="1" applyFill="1" applyBorder="1" applyAlignment="1">
      <alignment horizontal="right" vertical="center"/>
    </xf>
    <xf numFmtId="181" fontId="7" fillId="3" borderId="0" xfId="0" applyNumberFormat="1" applyFont="1" applyFill="1" applyAlignment="1">
      <alignment horizontal="right" vertical="center"/>
    </xf>
    <xf numFmtId="181" fontId="7" fillId="3" borderId="1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41" fontId="7" fillId="3" borderId="48" xfId="0" applyNumberFormat="1" applyFont="1" applyFill="1" applyBorder="1" applyAlignment="1">
      <alignment horizontal="right" vertical="center"/>
    </xf>
    <xf numFmtId="0" fontId="0" fillId="3" borderId="15" xfId="0" applyFill="1" applyBorder="1">
      <alignment vertical="center"/>
    </xf>
    <xf numFmtId="0" fontId="4" fillId="3" borderId="48" xfId="0" applyFont="1" applyFill="1" applyBorder="1" applyAlignment="1">
      <alignment horizontal="distributed" vertical="center" justifyLastLine="1"/>
    </xf>
    <xf numFmtId="0" fontId="4" fillId="3" borderId="2" xfId="0" applyFont="1" applyFill="1" applyBorder="1" applyAlignment="1">
      <alignment horizontal="distributed" vertical="center" justifyLastLine="1"/>
    </xf>
    <xf numFmtId="0" fontId="4" fillId="3" borderId="19" xfId="0" applyFont="1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distributed" vertical="center"/>
    </xf>
    <xf numFmtId="0" fontId="6" fillId="3" borderId="0" xfId="0" applyFont="1" applyFill="1" applyBorder="1" applyAlignment="1">
      <alignment horizontal="distributed"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distributed" vertical="center"/>
    </xf>
    <xf numFmtId="0" fontId="0" fillId="3" borderId="0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horizontal="distributed" vertical="distributed"/>
    </xf>
    <xf numFmtId="0" fontId="4" fillId="3" borderId="0" xfId="0" applyFont="1" applyFill="1" applyAlignment="1">
      <alignment horizontal="distributed" vertical="center"/>
    </xf>
    <xf numFmtId="0" fontId="0" fillId="3" borderId="0" xfId="0" applyFont="1" applyFill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3" fillId="3" borderId="2" xfId="0" applyFont="1" applyFill="1" applyBorder="1" applyAlignment="1">
      <alignment horizontal="distributed" vertical="center" justifyLastLine="1"/>
    </xf>
    <xf numFmtId="0" fontId="3" fillId="3" borderId="19" xfId="0" applyFont="1" applyFill="1" applyBorder="1" applyAlignment="1">
      <alignment horizontal="distributed" vertical="center" justifyLastLine="1"/>
    </xf>
    <xf numFmtId="41" fontId="8" fillId="3" borderId="4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right" vertical="center"/>
    </xf>
    <xf numFmtId="38" fontId="7" fillId="3" borderId="0" xfId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right" vertical="center"/>
    </xf>
    <xf numFmtId="41" fontId="7" fillId="3" borderId="1" xfId="1" applyNumberFormat="1" applyFont="1" applyFill="1" applyBorder="1" applyAlignment="1">
      <alignment horizontal="right" vertical="center" wrapText="1"/>
    </xf>
    <xf numFmtId="38" fontId="7" fillId="3" borderId="0" xfId="1" applyFont="1" applyFill="1" applyAlignment="1">
      <alignment horizontal="right" vertical="center"/>
    </xf>
    <xf numFmtId="41" fontId="7" fillId="3" borderId="0" xfId="1" applyNumberFormat="1" applyFont="1" applyFill="1" applyAlignment="1">
      <alignment horizontal="right" vertical="center" wrapText="1"/>
    </xf>
    <xf numFmtId="0" fontId="0" fillId="3" borderId="3" xfId="0" applyFont="1" applyFill="1" applyBorder="1" applyAlignment="1">
      <alignment horizontal="distributed" vertical="center"/>
    </xf>
    <xf numFmtId="38" fontId="7" fillId="3" borderId="4" xfId="1" applyFont="1" applyFill="1" applyBorder="1" applyAlignment="1">
      <alignment horizontal="right" vertical="center" wrapText="1"/>
    </xf>
    <xf numFmtId="38" fontId="7" fillId="3" borderId="0" xfId="1" applyFont="1" applyFill="1" applyBorder="1" applyAlignment="1">
      <alignment horizontal="right" vertical="center" wrapText="1"/>
    </xf>
    <xf numFmtId="38" fontId="7" fillId="3" borderId="0" xfId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distributed" vertical="center" wrapText="1"/>
    </xf>
    <xf numFmtId="0" fontId="6" fillId="3" borderId="0" xfId="0" applyFont="1" applyFill="1" applyAlignment="1">
      <alignment horizontal="distributed" vertical="center"/>
    </xf>
    <xf numFmtId="41" fontId="7" fillId="3" borderId="0" xfId="1" applyNumberFormat="1" applyFont="1" applyFill="1" applyBorder="1" applyAlignment="1">
      <alignment horizontal="right" vertical="center" wrapText="1"/>
    </xf>
    <xf numFmtId="41" fontId="7" fillId="3" borderId="4" xfId="1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distributed" vertical="center" wrapText="1"/>
    </xf>
    <xf numFmtId="38" fontId="8" fillId="3" borderId="48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38" fontId="7" fillId="3" borderId="7" xfId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distributed" vertical="center"/>
    </xf>
    <xf numFmtId="0" fontId="0" fillId="3" borderId="0" xfId="0" applyFont="1" applyFill="1" applyAlignment="1">
      <alignment horizontal="distributed" vertical="center" wrapText="1"/>
    </xf>
    <xf numFmtId="38" fontId="8" fillId="3" borderId="4" xfId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horizontal="right" vertical="center"/>
    </xf>
    <xf numFmtId="38" fontId="8" fillId="3" borderId="0" xfId="1" applyFont="1" applyFill="1" applyAlignment="1">
      <alignment horizontal="right" vertical="center"/>
    </xf>
    <xf numFmtId="0" fontId="4" fillId="3" borderId="10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horizontal="left" vertical="center" wrapText="1"/>
    </xf>
    <xf numFmtId="41" fontId="7" fillId="3" borderId="0" xfId="0" applyNumberFormat="1" applyFont="1" applyFill="1" applyAlignment="1">
      <alignment horizontal="center" vertical="center"/>
    </xf>
    <xf numFmtId="0" fontId="0" fillId="3" borderId="0" xfId="0" applyFont="1" applyFill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distributed" vertical="center" wrapText="1"/>
    </xf>
    <xf numFmtId="0" fontId="4" fillId="3" borderId="3" xfId="0" applyFont="1" applyFill="1" applyBorder="1" applyAlignment="1">
      <alignment horizontal="distributed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distributed" vertical="center" wrapText="1"/>
    </xf>
    <xf numFmtId="0" fontId="6" fillId="3" borderId="3" xfId="0" applyFont="1" applyFill="1" applyBorder="1" applyAlignment="1">
      <alignment horizontal="distributed" vertical="center"/>
    </xf>
    <xf numFmtId="0" fontId="0" fillId="3" borderId="0" xfId="0" applyFont="1" applyFill="1" applyBorder="1" applyAlignment="1">
      <alignment horizontal="left" vertical="center"/>
    </xf>
    <xf numFmtId="41" fontId="7" fillId="3" borderId="49" xfId="0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1" fontId="7" fillId="3" borderId="32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1" fillId="3" borderId="4" xfId="0" applyNumberFormat="1" applyFont="1" applyFill="1" applyBorder="1" applyAlignment="1">
      <alignment horizontal="right" vertical="center"/>
    </xf>
    <xf numFmtId="41" fontId="11" fillId="3" borderId="0" xfId="0" applyNumberFormat="1" applyFont="1" applyFill="1" applyBorder="1" applyAlignment="1">
      <alignment horizontal="right" vertical="center"/>
    </xf>
    <xf numFmtId="41" fontId="11" fillId="3" borderId="0" xfId="0" applyNumberFormat="1" applyFont="1" applyFill="1" applyBorder="1" applyAlignment="1">
      <alignment horizontal="right" vertical="center" wrapText="1"/>
    </xf>
    <xf numFmtId="41" fontId="11" fillId="3" borderId="0" xfId="0" applyNumberFormat="1" applyFont="1" applyFill="1" applyAlignment="1">
      <alignment horizontal="right" vertical="center"/>
    </xf>
    <xf numFmtId="41" fontId="11" fillId="3" borderId="2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 wrapText="1"/>
    </xf>
    <xf numFmtId="41" fontId="11" fillId="3" borderId="7" xfId="0" applyNumberFormat="1" applyFont="1" applyFill="1" applyBorder="1" applyAlignment="1">
      <alignment horizontal="right" vertical="center"/>
    </xf>
    <xf numFmtId="41" fontId="11" fillId="3" borderId="1" xfId="0" applyNumberFormat="1" applyFont="1" applyFill="1" applyBorder="1" applyAlignment="1">
      <alignment horizontal="right" vertical="center"/>
    </xf>
    <xf numFmtId="41" fontId="11" fillId="3" borderId="1" xfId="0" applyNumberFormat="1" applyFont="1" applyFill="1" applyBorder="1" applyAlignment="1">
      <alignment horizontal="right" vertical="center" wrapText="1"/>
    </xf>
    <xf numFmtId="6" fontId="7" fillId="3" borderId="17" xfId="2" applyFont="1" applyFill="1" applyBorder="1" applyAlignment="1">
      <alignment horizontal="center" vertical="center"/>
    </xf>
    <xf numFmtId="6" fontId="7" fillId="3" borderId="18" xfId="2" applyFont="1" applyFill="1" applyBorder="1" applyAlignment="1">
      <alignment horizontal="center" vertical="center"/>
    </xf>
    <xf numFmtId="6" fontId="7" fillId="3" borderId="16" xfId="2" applyFont="1" applyFill="1" applyBorder="1" applyAlignment="1">
      <alignment horizontal="center" vertical="center"/>
    </xf>
    <xf numFmtId="49" fontId="8" fillId="3" borderId="49" xfId="0" applyNumberFormat="1" applyFont="1" applyFill="1" applyBorder="1" applyAlignment="1">
      <alignment horizontal="distributed" vertical="center"/>
    </xf>
    <xf numFmtId="49" fontId="8" fillId="3" borderId="53" xfId="0" applyNumberFormat="1" applyFont="1" applyFill="1" applyBorder="1" applyAlignment="1">
      <alignment horizontal="distributed" vertical="center"/>
    </xf>
    <xf numFmtId="41" fontId="11" fillId="3" borderId="32" xfId="3" applyNumberFormat="1" applyFont="1" applyFill="1" applyBorder="1" applyAlignment="1">
      <alignment horizontal="right" vertical="center"/>
    </xf>
    <xf numFmtId="41" fontId="11" fillId="3" borderId="49" xfId="3" applyNumberFormat="1" applyFont="1" applyFill="1" applyBorder="1" applyAlignment="1">
      <alignment horizontal="right" vertical="center"/>
    </xf>
    <xf numFmtId="41" fontId="11" fillId="3" borderId="53" xfId="3" applyNumberFormat="1" applyFont="1" applyFill="1" applyBorder="1" applyAlignment="1">
      <alignment horizontal="right" vertical="center"/>
    </xf>
    <xf numFmtId="0" fontId="8" fillId="3" borderId="32" xfId="0" applyFont="1" applyFill="1" applyBorder="1" applyAlignment="1">
      <alignment horizontal="distributed" vertical="center"/>
    </xf>
    <xf numFmtId="0" fontId="8" fillId="3" borderId="49" xfId="0" applyFont="1" applyFill="1" applyBorder="1" applyAlignment="1">
      <alignment horizontal="distributed" vertical="center"/>
    </xf>
    <xf numFmtId="0" fontId="8" fillId="3" borderId="53" xfId="0" applyFont="1" applyFill="1" applyBorder="1" applyAlignment="1">
      <alignment horizontal="distributed" vertical="center"/>
    </xf>
    <xf numFmtId="41" fontId="11" fillId="3" borderId="54" xfId="3" applyNumberFormat="1" applyFont="1" applyFill="1" applyBorder="1" applyAlignment="1">
      <alignment horizontal="right" vertical="center"/>
    </xf>
    <xf numFmtId="49" fontId="7" fillId="3" borderId="0" xfId="0" applyNumberFormat="1" applyFont="1" applyFill="1" applyBorder="1" applyAlignment="1">
      <alignment horizontal="distributed" vertical="center"/>
    </xf>
    <xf numFmtId="49" fontId="7" fillId="3" borderId="3" xfId="0" applyNumberFormat="1" applyFont="1" applyFill="1" applyBorder="1" applyAlignment="1">
      <alignment horizontal="distributed" vertical="center"/>
    </xf>
    <xf numFmtId="41" fontId="11" fillId="3" borderId="4" xfId="3" applyNumberFormat="1" applyFont="1" applyFill="1" applyBorder="1" applyAlignment="1">
      <alignment horizontal="right" vertical="center"/>
    </xf>
    <xf numFmtId="41" fontId="11" fillId="3" borderId="0" xfId="3" applyNumberFormat="1" applyFont="1" applyFill="1" applyBorder="1" applyAlignment="1">
      <alignment horizontal="right" vertical="center"/>
    </xf>
    <xf numFmtId="41" fontId="11" fillId="3" borderId="3" xfId="0" applyNumberFormat="1" applyFont="1" applyFill="1" applyBorder="1" applyAlignment="1">
      <alignment horizontal="right" vertical="center"/>
    </xf>
    <xf numFmtId="41" fontId="11" fillId="3" borderId="0" xfId="3" applyNumberFormat="1" applyFont="1" applyFill="1" applyAlignment="1">
      <alignment horizontal="right" vertical="center"/>
    </xf>
    <xf numFmtId="49" fontId="8" fillId="3" borderId="54" xfId="0" applyNumberFormat="1" applyFont="1" applyFill="1" applyBorder="1" applyAlignment="1">
      <alignment horizontal="distributed" vertical="center"/>
    </xf>
    <xf numFmtId="49" fontId="8" fillId="3" borderId="55" xfId="0" applyNumberFormat="1" applyFont="1" applyFill="1" applyBorder="1" applyAlignment="1">
      <alignment horizontal="distributed" vertical="center"/>
    </xf>
    <xf numFmtId="41" fontId="11" fillId="3" borderId="56" xfId="3" applyNumberFormat="1" applyFont="1" applyFill="1" applyBorder="1" applyAlignment="1">
      <alignment horizontal="right" vertical="center"/>
    </xf>
    <xf numFmtId="41" fontId="11" fillId="3" borderId="55" xfId="3" applyNumberFormat="1" applyFont="1" applyFill="1" applyBorder="1" applyAlignment="1">
      <alignment horizontal="right" vertical="center"/>
    </xf>
    <xf numFmtId="0" fontId="8" fillId="3" borderId="56" xfId="0" applyFont="1" applyFill="1" applyBorder="1" applyAlignment="1">
      <alignment horizontal="distributed" vertical="center"/>
    </xf>
    <xf numFmtId="0" fontId="8" fillId="3" borderId="54" xfId="0" applyFont="1" applyFill="1" applyBorder="1" applyAlignment="1">
      <alignment horizontal="distributed" vertical="center"/>
    </xf>
    <xf numFmtId="0" fontId="8" fillId="3" borderId="55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41" fontId="11" fillId="3" borderId="57" xfId="0" applyNumberFormat="1" applyFont="1" applyFill="1" applyBorder="1" applyAlignment="1">
      <alignment horizontal="right" vertical="center"/>
    </xf>
    <xf numFmtId="41" fontId="11" fillId="3" borderId="54" xfId="0" applyNumberFormat="1" applyFont="1" applyFill="1" applyBorder="1" applyAlignment="1">
      <alignment horizontal="right" vertical="center"/>
    </xf>
    <xf numFmtId="49" fontId="7" fillId="3" borderId="57" xfId="0" applyNumberFormat="1" applyFont="1" applyFill="1" applyBorder="1" applyAlignment="1">
      <alignment horizontal="distributed" vertical="center"/>
    </xf>
    <xf numFmtId="49" fontId="7" fillId="3" borderId="58" xfId="0" applyNumberFormat="1" applyFont="1" applyFill="1" applyBorder="1" applyAlignment="1">
      <alignment horizontal="distributed" vertical="center"/>
    </xf>
    <xf numFmtId="41" fontId="11" fillId="3" borderId="59" xfId="0" applyNumberFormat="1" applyFont="1" applyFill="1" applyBorder="1" applyAlignment="1">
      <alignment horizontal="right" vertical="center"/>
    </xf>
    <xf numFmtId="41" fontId="11" fillId="3" borderId="58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distributed" vertical="center"/>
    </xf>
    <xf numFmtId="49" fontId="8" fillId="3" borderId="3" xfId="0" applyNumberFormat="1" applyFont="1" applyFill="1" applyBorder="1" applyAlignment="1">
      <alignment horizontal="distributed" vertical="center"/>
    </xf>
    <xf numFmtId="41" fontId="11" fillId="3" borderId="3" xfId="3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3" xfId="0" applyFont="1" applyFill="1" applyBorder="1" applyAlignment="1">
      <alignment horizontal="distributed" vertical="center"/>
    </xf>
    <xf numFmtId="49" fontId="8" fillId="3" borderId="4" xfId="0" applyNumberFormat="1" applyFont="1" applyFill="1" applyBorder="1" applyAlignment="1">
      <alignment horizontal="distributed" vertical="center"/>
    </xf>
    <xf numFmtId="49" fontId="8" fillId="3" borderId="1" xfId="0" applyNumberFormat="1" applyFont="1" applyFill="1" applyBorder="1" applyAlignment="1">
      <alignment horizontal="distributed" vertical="center"/>
    </xf>
    <xf numFmtId="49" fontId="8" fillId="3" borderId="10" xfId="0" applyNumberFormat="1" applyFont="1" applyFill="1" applyBorder="1" applyAlignment="1">
      <alignment horizontal="distributed" vertical="center"/>
    </xf>
    <xf numFmtId="41" fontId="11" fillId="3" borderId="10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distributed" vertical="center"/>
    </xf>
    <xf numFmtId="0" fontId="8" fillId="3" borderId="1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38" fontId="7" fillId="0" borderId="0" xfId="1" applyFont="1" applyAlignment="1">
      <alignment horizontal="right" vertical="center" indent="2"/>
    </xf>
    <xf numFmtId="38" fontId="7" fillId="0" borderId="1" xfId="1" applyFont="1" applyBorder="1" applyAlignment="1">
      <alignment horizontal="right" vertical="center" indent="2"/>
    </xf>
    <xf numFmtId="0" fontId="7" fillId="3" borderId="2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 wrapText="1" justifyLastLine="1"/>
    </xf>
    <xf numFmtId="0" fontId="7" fillId="3" borderId="4" xfId="0" applyFont="1" applyFill="1" applyBorder="1" applyAlignment="1">
      <alignment horizontal="distributed" vertical="center" justifyLastLine="1"/>
    </xf>
    <xf numFmtId="0" fontId="7" fillId="3" borderId="0" xfId="0" applyFont="1" applyFill="1" applyBorder="1" applyAlignment="1">
      <alignment horizontal="distributed" vertical="center" justifyLastLine="1"/>
    </xf>
    <xf numFmtId="0" fontId="7" fillId="3" borderId="7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horizontal="distributed" vertical="center" justifyLastLine="1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28" xfId="0" applyFont="1" applyFill="1" applyBorder="1" applyAlignment="1">
      <alignment horizontal="distributed" vertical="center" wrapText="1"/>
    </xf>
    <xf numFmtId="0" fontId="7" fillId="3" borderId="28" xfId="0" applyFont="1" applyFill="1" applyBorder="1" applyAlignment="1">
      <alignment horizontal="distributed" vertical="center"/>
    </xf>
    <xf numFmtId="0" fontId="7" fillId="3" borderId="52" xfId="0" applyFont="1" applyFill="1" applyBorder="1" applyAlignment="1">
      <alignment horizontal="distributed" vertical="center"/>
    </xf>
    <xf numFmtId="0" fontId="7" fillId="3" borderId="50" xfId="0" applyFont="1" applyFill="1" applyBorder="1" applyAlignment="1">
      <alignment horizontal="distributed" vertical="center"/>
    </xf>
    <xf numFmtId="0" fontId="7" fillId="3" borderId="5" xfId="0" applyFont="1" applyFill="1" applyBorder="1" applyAlignment="1">
      <alignment horizontal="distributed" vertical="center" wrapText="1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14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0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7" xfId="0" applyFont="1" applyFill="1" applyBorder="1" applyAlignment="1">
      <alignment horizontal="distributed" vertical="center" wrapText="1"/>
    </xf>
    <xf numFmtId="0" fontId="7" fillId="3" borderId="1" xfId="0" applyFont="1" applyFill="1" applyBorder="1" applyAlignment="1">
      <alignment horizontal="distributed" vertical="center" wrapText="1"/>
    </xf>
    <xf numFmtId="0" fontId="7" fillId="3" borderId="10" xfId="0" applyFont="1" applyFill="1" applyBorder="1" applyAlignment="1">
      <alignment horizontal="distributed" vertical="center" wrapText="1"/>
    </xf>
    <xf numFmtId="0" fontId="7" fillId="3" borderId="0" xfId="0" applyFont="1" applyFill="1" applyAlignment="1">
      <alignment horizontal="distributed" vertical="center" justifyLastLine="1"/>
    </xf>
    <xf numFmtId="0" fontId="0" fillId="3" borderId="2" xfId="0" applyFill="1" applyBorder="1" applyAlignment="1">
      <alignment vertical="center"/>
    </xf>
    <xf numFmtId="183" fontId="10" fillId="3" borderId="0" xfId="0" applyNumberFormat="1" applyFont="1" applyFill="1" applyBorder="1" applyAlignment="1">
      <alignment vertical="center"/>
    </xf>
    <xf numFmtId="178" fontId="10" fillId="3" borderId="0" xfId="0" applyNumberFormat="1" applyFont="1" applyFill="1" applyBorder="1" applyAlignment="1">
      <alignment vertical="center"/>
    </xf>
    <xf numFmtId="178" fontId="10" fillId="3" borderId="7" xfId="0" applyNumberFormat="1" applyFont="1" applyFill="1" applyBorder="1" applyAlignment="1">
      <alignment vertical="center"/>
    </xf>
    <xf numFmtId="178" fontId="10" fillId="3" borderId="1" xfId="0" applyNumberFormat="1" applyFont="1" applyFill="1" applyBorder="1" applyAlignment="1">
      <alignment vertical="center"/>
    </xf>
    <xf numFmtId="178" fontId="10" fillId="3" borderId="4" xfId="0" applyNumberFormat="1" applyFont="1" applyFill="1" applyBorder="1" applyAlignment="1">
      <alignment vertical="center"/>
    </xf>
    <xf numFmtId="183" fontId="10" fillId="3" borderId="1" xfId="0" applyNumberFormat="1" applyFont="1" applyFill="1" applyBorder="1" applyAlignment="1">
      <alignment vertical="center"/>
    </xf>
    <xf numFmtId="178" fontId="10" fillId="3" borderId="2" xfId="0" applyNumberFormat="1" applyFont="1" applyFill="1" applyBorder="1" applyAlignment="1">
      <alignment horizontal="right" vertical="center"/>
    </xf>
    <xf numFmtId="178" fontId="10" fillId="3" borderId="48" xfId="0" applyNumberFormat="1" applyFont="1" applyFill="1" applyBorder="1" applyAlignment="1">
      <alignment vertical="center"/>
    </xf>
    <xf numFmtId="178" fontId="10" fillId="3" borderId="2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8" fontId="10" fillId="3" borderId="7" xfId="0" applyNumberFormat="1" applyFont="1" applyFill="1" applyBorder="1" applyAlignment="1">
      <alignment horizontal="right" vertical="center"/>
    </xf>
    <xf numFmtId="178" fontId="10" fillId="3" borderId="1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78" fontId="10" fillId="3" borderId="0" xfId="0" applyNumberFormat="1" applyFont="1" applyFill="1" applyBorder="1" applyAlignment="1">
      <alignment horizontal="right" vertical="center"/>
    </xf>
    <xf numFmtId="178" fontId="10" fillId="3" borderId="0" xfId="0" applyNumberFormat="1" applyFont="1" applyFill="1" applyAlignment="1">
      <alignment horizontal="right" vertical="center"/>
    </xf>
    <xf numFmtId="178" fontId="10" fillId="3" borderId="4" xfId="0" applyNumberFormat="1" applyFont="1" applyFill="1" applyBorder="1" applyAlignment="1">
      <alignment horizontal="right" vertical="center"/>
    </xf>
    <xf numFmtId="178" fontId="10" fillId="3" borderId="0" xfId="0" applyNumberFormat="1" applyFont="1" applyFill="1" applyBorder="1" applyAlignment="1">
      <alignment horizontal="center" vertical="center"/>
    </xf>
    <xf numFmtId="178" fontId="10" fillId="3" borderId="0" xfId="0" applyNumberFormat="1" applyFont="1" applyFill="1" applyAlignment="1">
      <alignment horizontal="center" vertical="center"/>
    </xf>
    <xf numFmtId="178" fontId="10" fillId="3" borderId="48" xfId="0" applyNumberFormat="1" applyFont="1" applyFill="1" applyBorder="1" applyAlignment="1">
      <alignment horizontal="right" vertical="center"/>
    </xf>
    <xf numFmtId="178" fontId="10" fillId="3" borderId="2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justifyLastLine="1"/>
    </xf>
    <xf numFmtId="0" fontId="7" fillId="3" borderId="2" xfId="0" applyFont="1" applyFill="1" applyBorder="1" applyAlignment="1">
      <alignment horizontal="center" vertical="center" justifyLastLine="1"/>
    </xf>
    <xf numFmtId="0" fontId="7" fillId="3" borderId="19" xfId="0" applyFont="1" applyFill="1" applyBorder="1" applyAlignment="1">
      <alignment horizontal="center" vertical="center" justifyLastLine="1"/>
    </xf>
    <xf numFmtId="0" fontId="7" fillId="3" borderId="7" xfId="0" applyFont="1" applyFill="1" applyBorder="1" applyAlignment="1">
      <alignment horizontal="center" vertical="center" justifyLastLine="1"/>
    </xf>
    <xf numFmtId="0" fontId="7" fillId="3" borderId="1" xfId="0" applyFont="1" applyFill="1" applyBorder="1" applyAlignment="1">
      <alignment horizontal="center" vertical="center" justifyLastLine="1"/>
    </xf>
    <xf numFmtId="0" fontId="7" fillId="3" borderId="10" xfId="0" applyFont="1" applyFill="1" applyBorder="1" applyAlignment="1">
      <alignment horizontal="center" vertical="center" justifyLastLine="1"/>
    </xf>
    <xf numFmtId="177" fontId="7" fillId="3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wrapText="1"/>
    </xf>
    <xf numFmtId="177" fontId="7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distributed" vertical="center" wrapText="1" justifyLastLine="1"/>
    </xf>
    <xf numFmtId="0" fontId="0" fillId="3" borderId="6" xfId="0" applyFill="1" applyBorder="1" applyAlignment="1">
      <alignment horizontal="distributed" vertical="center" wrapText="1" justifyLastLine="1"/>
    </xf>
    <xf numFmtId="0" fontId="0" fillId="3" borderId="14" xfId="0" applyFill="1" applyBorder="1" applyAlignment="1">
      <alignment horizontal="distributed" vertical="center" wrapText="1" justifyLastLine="1"/>
    </xf>
    <xf numFmtId="0" fontId="0" fillId="3" borderId="4" xfId="0" applyFill="1" applyBorder="1" applyAlignment="1">
      <alignment horizontal="distributed" vertical="center" wrapText="1" justifyLastLine="1"/>
    </xf>
    <xf numFmtId="0" fontId="0" fillId="3" borderId="0" xfId="0" applyFill="1" applyBorder="1" applyAlignment="1">
      <alignment horizontal="distributed" vertical="center" wrapText="1" justifyLastLine="1"/>
    </xf>
    <xf numFmtId="0" fontId="0" fillId="3" borderId="3" xfId="0" applyFill="1" applyBorder="1" applyAlignment="1">
      <alignment horizontal="distributed" vertical="center" wrapText="1" justifyLastLine="1"/>
    </xf>
    <xf numFmtId="0" fontId="0" fillId="3" borderId="7" xfId="0" applyFill="1" applyBorder="1" applyAlignment="1">
      <alignment horizontal="distributed" vertical="center" wrapText="1" justifyLastLine="1"/>
    </xf>
    <xf numFmtId="0" fontId="0" fillId="3" borderId="1" xfId="0" applyFill="1" applyBorder="1" applyAlignment="1">
      <alignment horizontal="distributed" vertical="center" wrapText="1" justifyLastLine="1"/>
    </xf>
    <xf numFmtId="0" fontId="0" fillId="3" borderId="10" xfId="0" applyFill="1" applyBorder="1" applyAlignment="1">
      <alignment horizontal="distributed" vertical="center" wrapText="1" justifyLastLine="1"/>
    </xf>
    <xf numFmtId="0" fontId="0" fillId="3" borderId="5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14" xfId="0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0" fillId="3" borderId="0" xfId="0" applyFill="1" applyBorder="1" applyAlignment="1">
      <alignment horizontal="distributed" vertical="center" justifyLastLine="1"/>
    </xf>
    <xf numFmtId="0" fontId="0" fillId="3" borderId="3" xfId="0" applyFill="1" applyBorder="1" applyAlignment="1">
      <alignment horizontal="distributed" vertical="center" justifyLastLine="1"/>
    </xf>
    <xf numFmtId="0" fontId="0" fillId="3" borderId="7" xfId="0" applyFill="1" applyBorder="1" applyAlignment="1">
      <alignment horizontal="distributed" vertical="center" justifyLastLine="1"/>
    </xf>
    <xf numFmtId="0" fontId="0" fillId="3" borderId="1" xfId="0" applyFill="1" applyBorder="1" applyAlignment="1">
      <alignment horizontal="distributed" vertical="center" justifyLastLine="1"/>
    </xf>
    <xf numFmtId="0" fontId="0" fillId="3" borderId="10" xfId="0" applyFill="1" applyBorder="1" applyAlignment="1">
      <alignment horizontal="distributed" vertical="center" justifyLastLine="1"/>
    </xf>
    <xf numFmtId="0" fontId="0" fillId="3" borderId="2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 vertical="center"/>
    </xf>
    <xf numFmtId="0" fontId="0" fillId="3" borderId="4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8" xfId="0" applyFill="1" applyBorder="1" applyAlignment="1">
      <alignment horizontal="distributed" vertical="center"/>
    </xf>
    <xf numFmtId="0" fontId="0" fillId="3" borderId="2" xfId="0" applyFill="1" applyBorder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/>
    </xf>
    <xf numFmtId="177" fontId="7" fillId="3" borderId="0" xfId="0" applyNumberFormat="1" applyFont="1" applyFill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41" fontId="14" fillId="4" borderId="35" xfId="0" applyNumberFormat="1" applyFont="1" applyFill="1" applyBorder="1" applyAlignment="1">
      <alignment horizontal="center" vertical="center"/>
    </xf>
    <xf numFmtId="41" fontId="14" fillId="4" borderId="8" xfId="0" applyNumberFormat="1" applyFont="1" applyFill="1" applyBorder="1" applyAlignment="1">
      <alignment horizontal="center" vertical="center"/>
    </xf>
    <xf numFmtId="41" fontId="14" fillId="4" borderId="36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justifyLastLine="1"/>
    </xf>
    <xf numFmtId="41" fontId="14" fillId="4" borderId="60" xfId="0" applyNumberFormat="1" applyFont="1" applyFill="1" applyBorder="1" applyAlignment="1">
      <alignment horizontal="center" vertical="center"/>
    </xf>
    <xf numFmtId="41" fontId="14" fillId="4" borderId="15" xfId="0" applyNumberFormat="1" applyFont="1" applyFill="1" applyBorder="1" applyAlignment="1">
      <alignment horizontal="center" vertical="center"/>
    </xf>
    <xf numFmtId="41" fontId="14" fillId="4" borderId="61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95250</xdr:rowOff>
    </xdr:from>
    <xdr:to>
      <xdr:col>2</xdr:col>
      <xdr:colOff>85725</xdr:colOff>
      <xdr:row>6</xdr:row>
      <xdr:rowOff>228600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371475" y="80962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142875</xdr:rowOff>
    </xdr:from>
    <xdr:to>
      <xdr:col>3</xdr:col>
      <xdr:colOff>38100</xdr:colOff>
      <xdr:row>6</xdr:row>
      <xdr:rowOff>219075</xdr:rowOff>
    </xdr:to>
    <xdr:sp macro="" textlink="">
      <xdr:nvSpPr>
        <xdr:cNvPr id="3" name="AutoShape 1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619125" y="11430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9</xdr:row>
      <xdr:rowOff>161925</xdr:rowOff>
    </xdr:from>
    <xdr:to>
      <xdr:col>3</xdr:col>
      <xdr:colOff>57150</xdr:colOff>
      <xdr:row>11</xdr:row>
      <xdr:rowOff>171450</xdr:rowOff>
    </xdr:to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38175" y="25431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161925</xdr:rowOff>
    </xdr:from>
    <xdr:to>
      <xdr:col>3</xdr:col>
      <xdr:colOff>57150</xdr:colOff>
      <xdr:row>16</xdr:row>
      <xdr:rowOff>171450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38175" y="39243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6" name="AutoShape 2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8</xdr:row>
      <xdr:rowOff>123825</xdr:rowOff>
    </xdr:from>
    <xdr:to>
      <xdr:col>2</xdr:col>
      <xdr:colOff>57150</xdr:colOff>
      <xdr:row>11</xdr:row>
      <xdr:rowOff>219075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 bwMode="auto">
        <a:xfrm>
          <a:off x="342900" y="221932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142875</xdr:rowOff>
    </xdr:from>
    <xdr:to>
      <xdr:col>2</xdr:col>
      <xdr:colOff>76200</xdr:colOff>
      <xdr:row>16</xdr:row>
      <xdr:rowOff>257175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/>
        </xdr:cNvSpPr>
      </xdr:nvSpPr>
      <xdr:spPr bwMode="auto">
        <a:xfrm>
          <a:off x="361950" y="36195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18</xdr:row>
      <xdr:rowOff>123825</xdr:rowOff>
    </xdr:from>
    <xdr:to>
      <xdr:col>2</xdr:col>
      <xdr:colOff>85725</xdr:colOff>
      <xdr:row>21</xdr:row>
      <xdr:rowOff>238125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/>
        </xdr:cNvSpPr>
      </xdr:nvSpPr>
      <xdr:spPr bwMode="auto">
        <a:xfrm>
          <a:off x="371475" y="49815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10" name="AutoShap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/>
        </xdr:cNvSpPr>
      </xdr:nvSpPr>
      <xdr:spPr bwMode="auto">
        <a:xfrm>
          <a:off x="638175" y="67341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123825</xdr:rowOff>
    </xdr:from>
    <xdr:to>
      <xdr:col>2</xdr:col>
      <xdr:colOff>85725</xdr:colOff>
      <xdr:row>26</xdr:row>
      <xdr:rowOff>238125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/>
        </xdr:cNvSpPr>
      </xdr:nvSpPr>
      <xdr:spPr bwMode="auto">
        <a:xfrm>
          <a:off x="371475" y="64103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12" name="AutoShape 2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/>
        </xdr:cNvSpPr>
      </xdr:nvSpPr>
      <xdr:spPr bwMode="auto">
        <a:xfrm>
          <a:off x="638175" y="67341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123825</xdr:rowOff>
    </xdr:from>
    <xdr:to>
      <xdr:col>2</xdr:col>
      <xdr:colOff>85725</xdr:colOff>
      <xdr:row>26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/>
        </xdr:cNvSpPr>
      </xdr:nvSpPr>
      <xdr:spPr bwMode="auto">
        <a:xfrm>
          <a:off x="371475" y="64103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/>
        </xdr:cNvSpPr>
      </xdr:nvSpPr>
      <xdr:spPr bwMode="auto">
        <a:xfrm>
          <a:off x="638175" y="81629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/>
        </xdr:cNvSpPr>
      </xdr:nvSpPr>
      <xdr:spPr bwMode="auto">
        <a:xfrm>
          <a:off x="371475" y="78390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6" name="AutoShape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/>
        </xdr:cNvSpPr>
      </xdr:nvSpPr>
      <xdr:spPr bwMode="auto">
        <a:xfrm>
          <a:off x="638175" y="81629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/>
        </xdr:cNvSpPr>
      </xdr:nvSpPr>
      <xdr:spPr bwMode="auto">
        <a:xfrm>
          <a:off x="371475" y="78390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3</xdr:row>
      <xdr:rowOff>95250</xdr:rowOff>
    </xdr:from>
    <xdr:to>
      <xdr:col>32</xdr:col>
      <xdr:colOff>85725</xdr:colOff>
      <xdr:row>6</xdr:row>
      <xdr:rowOff>228600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/>
        </xdr:cNvSpPr>
      </xdr:nvSpPr>
      <xdr:spPr bwMode="auto">
        <a:xfrm>
          <a:off x="371475" y="75247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257175</xdr:colOff>
      <xdr:row>4</xdr:row>
      <xdr:rowOff>142875</xdr:rowOff>
    </xdr:from>
    <xdr:to>
      <xdr:col>33</xdr:col>
      <xdr:colOff>38100</xdr:colOff>
      <xdr:row>6</xdr:row>
      <xdr:rowOff>219075</xdr:rowOff>
    </xdr:to>
    <xdr:sp macro="" textlink="">
      <xdr:nvSpPr>
        <xdr:cNvPr id="19" name="AutoShape 1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/>
        </xdr:cNvSpPr>
      </xdr:nvSpPr>
      <xdr:spPr bwMode="auto">
        <a:xfrm>
          <a:off x="619125" y="10858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9</xdr:row>
      <xdr:rowOff>161925</xdr:rowOff>
    </xdr:from>
    <xdr:to>
      <xdr:col>33</xdr:col>
      <xdr:colOff>57150</xdr:colOff>
      <xdr:row>11</xdr:row>
      <xdr:rowOff>171450</xdr:rowOff>
    </xdr:to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/>
        </xdr:cNvSpPr>
      </xdr:nvSpPr>
      <xdr:spPr bwMode="auto">
        <a:xfrm>
          <a:off x="638175" y="25336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14</xdr:row>
      <xdr:rowOff>161925</xdr:rowOff>
    </xdr:from>
    <xdr:to>
      <xdr:col>33</xdr:col>
      <xdr:colOff>57150</xdr:colOff>
      <xdr:row>16</xdr:row>
      <xdr:rowOff>171450</xdr:rowOff>
    </xdr:to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/>
        </xdr:cNvSpPr>
      </xdr:nvSpPr>
      <xdr:spPr bwMode="auto">
        <a:xfrm>
          <a:off x="638175" y="39624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19</xdr:row>
      <xdr:rowOff>161925</xdr:rowOff>
    </xdr:from>
    <xdr:to>
      <xdr:col>33</xdr:col>
      <xdr:colOff>57150</xdr:colOff>
      <xdr:row>21</xdr:row>
      <xdr:rowOff>171450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/>
        </xdr:cNvSpPr>
      </xdr:nvSpPr>
      <xdr:spPr bwMode="auto">
        <a:xfrm>
          <a:off x="638175" y="53911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219075</xdr:colOff>
      <xdr:row>8</xdr:row>
      <xdr:rowOff>123825</xdr:rowOff>
    </xdr:from>
    <xdr:to>
      <xdr:col>32</xdr:col>
      <xdr:colOff>57150</xdr:colOff>
      <xdr:row>11</xdr:row>
      <xdr:rowOff>219075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/>
        </xdr:cNvSpPr>
      </xdr:nvSpPr>
      <xdr:spPr bwMode="auto">
        <a:xfrm>
          <a:off x="342900" y="2209800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13</xdr:row>
      <xdr:rowOff>142875</xdr:rowOff>
    </xdr:from>
    <xdr:to>
      <xdr:col>32</xdr:col>
      <xdr:colOff>76200</xdr:colOff>
      <xdr:row>16</xdr:row>
      <xdr:rowOff>257175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/>
        </xdr:cNvSpPr>
      </xdr:nvSpPr>
      <xdr:spPr bwMode="auto">
        <a:xfrm>
          <a:off x="361950" y="36576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18</xdr:row>
      <xdr:rowOff>123825</xdr:rowOff>
    </xdr:from>
    <xdr:to>
      <xdr:col>32</xdr:col>
      <xdr:colOff>85725</xdr:colOff>
      <xdr:row>21</xdr:row>
      <xdr:rowOff>238125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/>
        </xdr:cNvSpPr>
      </xdr:nvSpPr>
      <xdr:spPr bwMode="auto">
        <a:xfrm>
          <a:off x="371475" y="50673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24</xdr:row>
      <xdr:rowOff>161925</xdr:rowOff>
    </xdr:from>
    <xdr:to>
      <xdr:col>33</xdr:col>
      <xdr:colOff>57150</xdr:colOff>
      <xdr:row>26</xdr:row>
      <xdr:rowOff>171450</xdr:rowOff>
    </xdr:to>
    <xdr:sp macro="" textlink="">
      <xdr:nvSpPr>
        <xdr:cNvPr id="26" name="AutoShape 2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/>
        </xdr:cNvSpPr>
      </xdr:nvSpPr>
      <xdr:spPr bwMode="auto">
        <a:xfrm>
          <a:off x="638175" y="68199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23</xdr:row>
      <xdr:rowOff>123825</xdr:rowOff>
    </xdr:from>
    <xdr:to>
      <xdr:col>32</xdr:col>
      <xdr:colOff>85725</xdr:colOff>
      <xdr:row>26</xdr:row>
      <xdr:rowOff>238125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/>
        </xdr:cNvSpPr>
      </xdr:nvSpPr>
      <xdr:spPr bwMode="auto">
        <a:xfrm>
          <a:off x="371475" y="64960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24</xdr:row>
      <xdr:rowOff>161925</xdr:rowOff>
    </xdr:from>
    <xdr:to>
      <xdr:col>33</xdr:col>
      <xdr:colOff>57150</xdr:colOff>
      <xdr:row>26</xdr:row>
      <xdr:rowOff>171450</xdr:rowOff>
    </xdr:to>
    <xdr:sp macro="" textlink="">
      <xdr:nvSpPr>
        <xdr:cNvPr id="28" name="AutoShape 2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/>
        </xdr:cNvSpPr>
      </xdr:nvSpPr>
      <xdr:spPr bwMode="auto">
        <a:xfrm>
          <a:off x="638175" y="68199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23</xdr:row>
      <xdr:rowOff>123825</xdr:rowOff>
    </xdr:from>
    <xdr:to>
      <xdr:col>32</xdr:col>
      <xdr:colOff>85725</xdr:colOff>
      <xdr:row>26</xdr:row>
      <xdr:rowOff>238125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/>
        </xdr:cNvSpPr>
      </xdr:nvSpPr>
      <xdr:spPr bwMode="auto">
        <a:xfrm>
          <a:off x="371475" y="64960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29</xdr:row>
      <xdr:rowOff>161925</xdr:rowOff>
    </xdr:from>
    <xdr:to>
      <xdr:col>33</xdr:col>
      <xdr:colOff>57150</xdr:colOff>
      <xdr:row>31</xdr:row>
      <xdr:rowOff>171450</xdr:rowOff>
    </xdr:to>
    <xdr:sp macro="" textlink="">
      <xdr:nvSpPr>
        <xdr:cNvPr id="30" name="AutoShape 2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/>
        </xdr:cNvSpPr>
      </xdr:nvSpPr>
      <xdr:spPr bwMode="auto">
        <a:xfrm>
          <a:off x="638175" y="82486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28</xdr:row>
      <xdr:rowOff>123825</xdr:rowOff>
    </xdr:from>
    <xdr:to>
      <xdr:col>32</xdr:col>
      <xdr:colOff>85725</xdr:colOff>
      <xdr:row>31</xdr:row>
      <xdr:rowOff>238125</xdr:rowOff>
    </xdr:to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/>
        </xdr:cNvSpPr>
      </xdr:nvSpPr>
      <xdr:spPr bwMode="auto">
        <a:xfrm>
          <a:off x="371475" y="79248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276225</xdr:colOff>
      <xdr:row>29</xdr:row>
      <xdr:rowOff>161925</xdr:rowOff>
    </xdr:from>
    <xdr:to>
      <xdr:col>33</xdr:col>
      <xdr:colOff>57150</xdr:colOff>
      <xdr:row>31</xdr:row>
      <xdr:rowOff>171450</xdr:rowOff>
    </xdr:to>
    <xdr:sp macro="" textlink="">
      <xdr:nvSpPr>
        <xdr:cNvPr id="32" name="AutoShape 2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/>
        </xdr:cNvSpPr>
      </xdr:nvSpPr>
      <xdr:spPr bwMode="auto">
        <a:xfrm>
          <a:off x="638175" y="82486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</xdr:colOff>
      <xdr:row>28</xdr:row>
      <xdr:rowOff>123825</xdr:rowOff>
    </xdr:from>
    <xdr:to>
      <xdr:col>32</xdr:col>
      <xdr:colOff>85725</xdr:colOff>
      <xdr:row>31</xdr:row>
      <xdr:rowOff>238125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/>
        </xdr:cNvSpPr>
      </xdr:nvSpPr>
      <xdr:spPr bwMode="auto">
        <a:xfrm>
          <a:off x="371475" y="79248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4"/>
  <sheetViews>
    <sheetView showGridLines="0" tabSelected="1" zoomScale="80" zoomScaleNormal="80" workbookViewId="0">
      <pane ySplit="6" topLeftCell="A19" activePane="bottomLeft" state="frozen"/>
      <selection pane="bottomLeft"/>
    </sheetView>
  </sheetViews>
  <sheetFormatPr defaultColWidth="2.25" defaultRowHeight="14.25" x14ac:dyDescent="0.15"/>
  <cols>
    <col min="1" max="1" width="2.25" style="1" customWidth="1"/>
    <col min="2" max="5" width="2.5" style="1" customWidth="1"/>
    <col min="6" max="6" width="3" style="1" customWidth="1"/>
    <col min="7" max="22" width="2.75" style="1" customWidth="1"/>
    <col min="23" max="26" width="3.25" style="1" customWidth="1"/>
    <col min="27" max="47" width="2.375" style="1" customWidth="1"/>
    <col min="48" max="48" width="2.375" style="6" customWidth="1"/>
    <col min="49" max="49" width="1" style="1" customWidth="1"/>
    <col min="50" max="53" width="2.625" style="1" customWidth="1"/>
    <col min="54" max="54" width="3" style="1" customWidth="1"/>
    <col min="55" max="70" width="2.875" style="1" customWidth="1"/>
    <col min="71" max="74" width="3.375" style="1" customWidth="1"/>
    <col min="75" max="96" width="2.375" style="1" customWidth="1"/>
    <col min="97" max="16384" width="2.25" style="1"/>
  </cols>
  <sheetData>
    <row r="1" spans="1:48" ht="27" customHeight="1" x14ac:dyDescent="0.15">
      <c r="B1" s="203" t="s">
        <v>20</v>
      </c>
      <c r="C1" s="203"/>
      <c r="D1" s="203"/>
      <c r="E1" s="203"/>
      <c r="F1" s="203"/>
      <c r="G1" s="203"/>
      <c r="H1" s="203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48" ht="13.5" customHeight="1" x14ac:dyDescent="0.15"/>
    <row r="3" spans="1:48" ht="29.25" customHeight="1" x14ac:dyDescent="0.15">
      <c r="B3" s="208" t="s">
        <v>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</row>
    <row r="4" spans="1:48" ht="13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</row>
    <row r="5" spans="1:48" ht="30.75" customHeight="1" x14ac:dyDescent="0.15">
      <c r="A5" s="2"/>
      <c r="B5" s="209" t="s">
        <v>1</v>
      </c>
      <c r="C5" s="209"/>
      <c r="D5" s="209"/>
      <c r="E5" s="209"/>
      <c r="F5" s="209"/>
      <c r="G5" s="211" t="s">
        <v>2</v>
      </c>
      <c r="H5" s="211"/>
      <c r="I5" s="211"/>
      <c r="J5" s="211"/>
      <c r="K5" s="211" t="s">
        <v>5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3" t="s">
        <v>21</v>
      </c>
      <c r="X5" s="211"/>
      <c r="Y5" s="211"/>
      <c r="Z5" s="211"/>
      <c r="AA5" s="204" t="s">
        <v>22</v>
      </c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</row>
    <row r="6" spans="1:48" ht="30.75" customHeight="1" x14ac:dyDescent="0.15">
      <c r="B6" s="210"/>
      <c r="C6" s="210"/>
      <c r="D6" s="210"/>
      <c r="E6" s="210"/>
      <c r="F6" s="210"/>
      <c r="G6" s="212"/>
      <c r="H6" s="212"/>
      <c r="I6" s="212"/>
      <c r="J6" s="212"/>
      <c r="K6" s="212" t="s">
        <v>24</v>
      </c>
      <c r="L6" s="212"/>
      <c r="M6" s="212"/>
      <c r="N6" s="212"/>
      <c r="O6" s="212" t="s">
        <v>3</v>
      </c>
      <c r="P6" s="212"/>
      <c r="Q6" s="212"/>
      <c r="R6" s="212"/>
      <c r="S6" s="212" t="s">
        <v>4</v>
      </c>
      <c r="T6" s="212"/>
      <c r="U6" s="212"/>
      <c r="V6" s="212"/>
      <c r="W6" s="212"/>
      <c r="X6" s="212"/>
      <c r="Y6" s="212"/>
      <c r="Z6" s="212"/>
      <c r="AA6" s="206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</row>
    <row r="7" spans="1:48" ht="30.75" customHeight="1" x14ac:dyDescent="0.15">
      <c r="B7" s="218" t="s">
        <v>0</v>
      </c>
      <c r="C7" s="218"/>
      <c r="D7" s="219">
        <v>8</v>
      </c>
      <c r="E7" s="219"/>
      <c r="F7" s="1" t="s">
        <v>1</v>
      </c>
      <c r="G7" s="221">
        <v>9210</v>
      </c>
      <c r="H7" s="222"/>
      <c r="I7" s="222"/>
      <c r="J7" s="222"/>
      <c r="K7" s="215">
        <f>O7+S7</f>
        <v>44366</v>
      </c>
      <c r="L7" s="215"/>
      <c r="M7" s="215"/>
      <c r="N7" s="215"/>
      <c r="O7" s="215">
        <v>21827</v>
      </c>
      <c r="P7" s="215"/>
      <c r="Q7" s="215"/>
      <c r="R7" s="215"/>
      <c r="S7" s="215">
        <v>22539</v>
      </c>
      <c r="T7" s="215"/>
      <c r="U7" s="215"/>
      <c r="V7" s="215"/>
      <c r="W7" s="216" t="s">
        <v>23</v>
      </c>
      <c r="X7" s="216"/>
      <c r="Y7" s="216"/>
      <c r="Z7" s="217"/>
      <c r="AA7" s="214" t="s">
        <v>25</v>
      </c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</row>
    <row r="8" spans="1:48" ht="30.75" customHeight="1" x14ac:dyDescent="0.15">
      <c r="B8" s="218"/>
      <c r="C8" s="218"/>
      <c r="D8" s="219">
        <v>10</v>
      </c>
      <c r="E8" s="219"/>
      <c r="G8" s="221">
        <v>9763</v>
      </c>
      <c r="H8" s="222"/>
      <c r="I8" s="222"/>
      <c r="J8" s="222"/>
      <c r="K8" s="215">
        <f t="shared" ref="K8:K30" si="0">O8+S8</f>
        <v>48352</v>
      </c>
      <c r="L8" s="215"/>
      <c r="M8" s="215"/>
      <c r="N8" s="215"/>
      <c r="O8" s="215">
        <v>23916</v>
      </c>
      <c r="P8" s="215"/>
      <c r="Q8" s="215"/>
      <c r="R8" s="215"/>
      <c r="S8" s="215">
        <v>24436</v>
      </c>
      <c r="T8" s="215"/>
      <c r="U8" s="215"/>
      <c r="V8" s="215"/>
      <c r="W8" s="216" t="s">
        <v>23</v>
      </c>
      <c r="X8" s="216"/>
      <c r="Y8" s="216"/>
      <c r="Z8" s="217"/>
      <c r="AA8" s="201" t="s">
        <v>6</v>
      </c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</row>
    <row r="9" spans="1:48" ht="30.75" customHeight="1" x14ac:dyDescent="0.15">
      <c r="B9" s="218"/>
      <c r="C9" s="218"/>
      <c r="D9" s="219">
        <v>12</v>
      </c>
      <c r="E9" s="219"/>
      <c r="G9" s="226" t="s">
        <v>23</v>
      </c>
      <c r="H9" s="216"/>
      <c r="I9" s="216"/>
      <c r="J9" s="216"/>
      <c r="K9" s="215">
        <v>60712</v>
      </c>
      <c r="L9" s="215"/>
      <c r="M9" s="215"/>
      <c r="N9" s="215"/>
      <c r="O9" s="220" t="s">
        <v>23</v>
      </c>
      <c r="P9" s="220"/>
      <c r="Q9" s="220"/>
      <c r="R9" s="220"/>
      <c r="S9" s="220" t="s">
        <v>23</v>
      </c>
      <c r="T9" s="220"/>
      <c r="U9" s="220"/>
      <c r="V9" s="220"/>
      <c r="W9" s="216" t="s">
        <v>23</v>
      </c>
      <c r="X9" s="216"/>
      <c r="Y9" s="216"/>
      <c r="Z9" s="217"/>
      <c r="AA9" s="201" t="s">
        <v>7</v>
      </c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</row>
    <row r="10" spans="1:48" ht="30.75" customHeight="1" x14ac:dyDescent="0.15">
      <c r="B10" s="218"/>
      <c r="C10" s="218"/>
      <c r="D10" s="219">
        <v>15</v>
      </c>
      <c r="E10" s="219"/>
      <c r="G10" s="221">
        <v>12529</v>
      </c>
      <c r="H10" s="222"/>
      <c r="I10" s="222"/>
      <c r="J10" s="222"/>
      <c r="K10" s="215">
        <f t="shared" si="0"/>
        <v>61198</v>
      </c>
      <c r="L10" s="215"/>
      <c r="M10" s="215"/>
      <c r="N10" s="215"/>
      <c r="O10" s="215">
        <v>29170</v>
      </c>
      <c r="P10" s="215"/>
      <c r="Q10" s="215"/>
      <c r="R10" s="215"/>
      <c r="S10" s="215">
        <v>32028</v>
      </c>
      <c r="T10" s="215"/>
      <c r="U10" s="215"/>
      <c r="V10" s="215"/>
      <c r="W10" s="198">
        <v>1580.9</v>
      </c>
      <c r="X10" s="198"/>
      <c r="Y10" s="198"/>
      <c r="Z10" s="199"/>
      <c r="AA10" s="201" t="s">
        <v>6</v>
      </c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</row>
    <row r="11" spans="1:48" ht="30.75" customHeight="1" x14ac:dyDescent="0.15">
      <c r="B11" s="218"/>
      <c r="C11" s="218"/>
      <c r="D11" s="219">
        <v>20</v>
      </c>
      <c r="E11" s="219"/>
      <c r="G11" s="221">
        <v>12149</v>
      </c>
      <c r="H11" s="222"/>
      <c r="I11" s="222"/>
      <c r="J11" s="222"/>
      <c r="K11" s="215">
        <f t="shared" si="0"/>
        <v>59589</v>
      </c>
      <c r="L11" s="215"/>
      <c r="M11" s="215"/>
      <c r="N11" s="215"/>
      <c r="O11" s="215">
        <v>27305</v>
      </c>
      <c r="P11" s="215"/>
      <c r="Q11" s="215"/>
      <c r="R11" s="215"/>
      <c r="S11" s="215">
        <v>32284</v>
      </c>
      <c r="T11" s="215"/>
      <c r="U11" s="215"/>
      <c r="V11" s="215"/>
      <c r="W11" s="216" t="s">
        <v>23</v>
      </c>
      <c r="X11" s="216"/>
      <c r="Y11" s="216"/>
      <c r="Z11" s="217"/>
      <c r="AA11" s="201" t="s">
        <v>8</v>
      </c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</row>
    <row r="12" spans="1:48" ht="30.75" customHeight="1" x14ac:dyDescent="0.15">
      <c r="B12" s="218"/>
      <c r="C12" s="218"/>
      <c r="D12" s="219">
        <v>21</v>
      </c>
      <c r="E12" s="219"/>
      <c r="G12" s="221">
        <v>12989</v>
      </c>
      <c r="H12" s="222"/>
      <c r="I12" s="222"/>
      <c r="J12" s="222"/>
      <c r="K12" s="215">
        <f t="shared" si="0"/>
        <v>64071</v>
      </c>
      <c r="L12" s="215"/>
      <c r="M12" s="215"/>
      <c r="N12" s="215"/>
      <c r="O12" s="215">
        <v>30170</v>
      </c>
      <c r="P12" s="215"/>
      <c r="Q12" s="215"/>
      <c r="R12" s="215"/>
      <c r="S12" s="215">
        <v>33901</v>
      </c>
      <c r="T12" s="215"/>
      <c r="U12" s="215"/>
      <c r="V12" s="215"/>
      <c r="W12" s="216" t="s">
        <v>23</v>
      </c>
      <c r="X12" s="216"/>
      <c r="Y12" s="216"/>
      <c r="Z12" s="217"/>
      <c r="AA12" s="201" t="s">
        <v>9</v>
      </c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</row>
    <row r="13" spans="1:48" ht="30.75" customHeight="1" x14ac:dyDescent="0.15">
      <c r="B13" s="218"/>
      <c r="C13" s="218"/>
      <c r="D13" s="219">
        <v>22</v>
      </c>
      <c r="E13" s="219"/>
      <c r="G13" s="221">
        <v>13990</v>
      </c>
      <c r="H13" s="222"/>
      <c r="I13" s="222"/>
      <c r="J13" s="222"/>
      <c r="K13" s="215">
        <f t="shared" si="0"/>
        <v>69543</v>
      </c>
      <c r="L13" s="215"/>
      <c r="M13" s="215"/>
      <c r="N13" s="215"/>
      <c r="O13" s="215">
        <v>33522</v>
      </c>
      <c r="P13" s="215"/>
      <c r="Q13" s="215"/>
      <c r="R13" s="215"/>
      <c r="S13" s="215">
        <v>36021</v>
      </c>
      <c r="T13" s="215"/>
      <c r="U13" s="215"/>
      <c r="V13" s="215"/>
      <c r="W13" s="216" t="s">
        <v>23</v>
      </c>
      <c r="X13" s="216"/>
      <c r="Y13" s="216"/>
      <c r="Z13" s="217"/>
      <c r="AA13" s="201" t="s">
        <v>10</v>
      </c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</row>
    <row r="14" spans="1:48" ht="30.75" customHeight="1" x14ac:dyDescent="0.15">
      <c r="B14" s="218"/>
      <c r="C14" s="218"/>
      <c r="D14" s="219">
        <v>23</v>
      </c>
      <c r="E14" s="219"/>
      <c r="G14" s="221">
        <v>14279</v>
      </c>
      <c r="H14" s="222"/>
      <c r="I14" s="222"/>
      <c r="J14" s="222"/>
      <c r="K14" s="215">
        <f t="shared" si="0"/>
        <v>72089</v>
      </c>
      <c r="L14" s="215"/>
      <c r="M14" s="215"/>
      <c r="N14" s="215"/>
      <c r="O14" s="215">
        <v>34918</v>
      </c>
      <c r="P14" s="215"/>
      <c r="Q14" s="215"/>
      <c r="R14" s="215"/>
      <c r="S14" s="215">
        <v>37171</v>
      </c>
      <c r="T14" s="215"/>
      <c r="U14" s="215"/>
      <c r="V14" s="215"/>
      <c r="W14" s="216" t="s">
        <v>23</v>
      </c>
      <c r="X14" s="216"/>
      <c r="Y14" s="216"/>
      <c r="Z14" s="217"/>
      <c r="AA14" s="201" t="s">
        <v>11</v>
      </c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</row>
    <row r="15" spans="1:48" ht="30.75" customHeight="1" x14ac:dyDescent="0.15">
      <c r="B15" s="218"/>
      <c r="C15" s="218"/>
      <c r="D15" s="219">
        <v>25</v>
      </c>
      <c r="E15" s="219"/>
      <c r="G15" s="221">
        <v>14514</v>
      </c>
      <c r="H15" s="222"/>
      <c r="I15" s="222"/>
      <c r="J15" s="222"/>
      <c r="K15" s="215">
        <f t="shared" si="0"/>
        <v>73512</v>
      </c>
      <c r="L15" s="215"/>
      <c r="M15" s="215"/>
      <c r="N15" s="215"/>
      <c r="O15" s="215">
        <v>35727</v>
      </c>
      <c r="P15" s="215"/>
      <c r="Q15" s="215"/>
      <c r="R15" s="215"/>
      <c r="S15" s="215">
        <v>37785</v>
      </c>
      <c r="T15" s="215"/>
      <c r="U15" s="215"/>
      <c r="V15" s="215"/>
      <c r="W15" s="198">
        <v>2055.6999999999998</v>
      </c>
      <c r="X15" s="198"/>
      <c r="Y15" s="198"/>
      <c r="Z15" s="199"/>
      <c r="AA15" s="201" t="s">
        <v>6</v>
      </c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</row>
    <row r="16" spans="1:48" ht="30.75" customHeight="1" x14ac:dyDescent="0.15">
      <c r="B16" s="218"/>
      <c r="C16" s="218"/>
      <c r="D16" s="219">
        <v>29</v>
      </c>
      <c r="E16" s="219"/>
      <c r="G16" s="226" t="s">
        <v>23</v>
      </c>
      <c r="H16" s="216"/>
      <c r="I16" s="216"/>
      <c r="J16" s="216"/>
      <c r="K16" s="215">
        <v>82385</v>
      </c>
      <c r="L16" s="215"/>
      <c r="M16" s="215"/>
      <c r="N16" s="215"/>
      <c r="O16" s="220" t="s">
        <v>23</v>
      </c>
      <c r="P16" s="220"/>
      <c r="Q16" s="220"/>
      <c r="R16" s="220"/>
      <c r="S16" s="220" t="s">
        <v>23</v>
      </c>
      <c r="T16" s="220"/>
      <c r="U16" s="220"/>
      <c r="V16" s="220"/>
      <c r="W16" s="216" t="s">
        <v>23</v>
      </c>
      <c r="X16" s="216"/>
      <c r="Y16" s="216"/>
      <c r="Z16" s="217"/>
      <c r="AA16" s="201" t="s">
        <v>12</v>
      </c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</row>
    <row r="17" spans="2:49" ht="30.75" customHeight="1" x14ac:dyDescent="0.15">
      <c r="B17" s="218"/>
      <c r="C17" s="218"/>
      <c r="D17" s="219">
        <v>30</v>
      </c>
      <c r="E17" s="219"/>
      <c r="G17" s="226" t="s">
        <v>23</v>
      </c>
      <c r="H17" s="216"/>
      <c r="I17" s="216"/>
      <c r="J17" s="216"/>
      <c r="K17" s="215">
        <v>86222</v>
      </c>
      <c r="L17" s="215"/>
      <c r="M17" s="215"/>
      <c r="N17" s="215"/>
      <c r="O17" s="220" t="s">
        <v>23</v>
      </c>
      <c r="P17" s="220"/>
      <c r="Q17" s="220"/>
      <c r="R17" s="220"/>
      <c r="S17" s="220" t="s">
        <v>23</v>
      </c>
      <c r="T17" s="220"/>
      <c r="U17" s="220"/>
      <c r="V17" s="220"/>
      <c r="W17" s="216" t="s">
        <v>23</v>
      </c>
      <c r="X17" s="216"/>
      <c r="Y17" s="216"/>
      <c r="Z17" s="217"/>
      <c r="AA17" s="201" t="s">
        <v>13</v>
      </c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</row>
    <row r="18" spans="2:49" ht="30.75" customHeight="1" x14ac:dyDescent="0.15">
      <c r="B18" s="218"/>
      <c r="C18" s="218"/>
      <c r="D18" s="219">
        <v>30</v>
      </c>
      <c r="E18" s="219"/>
      <c r="G18" s="226">
        <v>17059</v>
      </c>
      <c r="H18" s="216"/>
      <c r="I18" s="216"/>
      <c r="J18" s="216"/>
      <c r="K18" s="215">
        <f t="shared" si="0"/>
        <v>88157</v>
      </c>
      <c r="L18" s="215"/>
      <c r="M18" s="215"/>
      <c r="N18" s="215"/>
      <c r="O18" s="215">
        <v>42649</v>
      </c>
      <c r="P18" s="215"/>
      <c r="Q18" s="215"/>
      <c r="R18" s="215"/>
      <c r="S18" s="215">
        <v>45508</v>
      </c>
      <c r="T18" s="215"/>
      <c r="U18" s="215"/>
      <c r="V18" s="215"/>
      <c r="W18" s="198">
        <v>1196.8</v>
      </c>
      <c r="X18" s="198"/>
      <c r="Y18" s="198"/>
      <c r="Z18" s="199"/>
      <c r="AA18" s="201" t="s">
        <v>6</v>
      </c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</row>
    <row r="19" spans="2:49" ht="30.75" customHeight="1" x14ac:dyDescent="0.15">
      <c r="B19" s="218"/>
      <c r="C19" s="218"/>
      <c r="D19" s="219">
        <v>31</v>
      </c>
      <c r="E19" s="219"/>
      <c r="G19" s="226" t="s">
        <v>23</v>
      </c>
      <c r="H19" s="216"/>
      <c r="I19" s="216"/>
      <c r="J19" s="216"/>
      <c r="K19" s="215">
        <v>92311</v>
      </c>
      <c r="L19" s="215"/>
      <c r="M19" s="215"/>
      <c r="N19" s="215"/>
      <c r="O19" s="220" t="s">
        <v>23</v>
      </c>
      <c r="P19" s="220"/>
      <c r="Q19" s="220"/>
      <c r="R19" s="220"/>
      <c r="S19" s="220" t="s">
        <v>23</v>
      </c>
      <c r="T19" s="220"/>
      <c r="U19" s="220"/>
      <c r="V19" s="220"/>
      <c r="W19" s="216" t="s">
        <v>23</v>
      </c>
      <c r="X19" s="216"/>
      <c r="Y19" s="216"/>
      <c r="Z19" s="217"/>
      <c r="AA19" s="201" t="s">
        <v>14</v>
      </c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</row>
    <row r="20" spans="2:49" ht="30.75" customHeight="1" x14ac:dyDescent="0.15">
      <c r="B20" s="218"/>
      <c r="C20" s="218"/>
      <c r="D20" s="219">
        <v>32</v>
      </c>
      <c r="E20" s="219"/>
      <c r="G20" s="226" t="s">
        <v>23</v>
      </c>
      <c r="H20" s="216"/>
      <c r="I20" s="216"/>
      <c r="J20" s="216"/>
      <c r="K20" s="215">
        <v>91019</v>
      </c>
      <c r="L20" s="215"/>
      <c r="M20" s="215"/>
      <c r="N20" s="215"/>
      <c r="O20" s="220" t="s">
        <v>23</v>
      </c>
      <c r="P20" s="220"/>
      <c r="Q20" s="220"/>
      <c r="R20" s="220"/>
      <c r="S20" s="220" t="s">
        <v>23</v>
      </c>
      <c r="T20" s="220"/>
      <c r="U20" s="220"/>
      <c r="V20" s="220"/>
      <c r="W20" s="216" t="s">
        <v>23</v>
      </c>
      <c r="X20" s="216"/>
      <c r="Y20" s="216"/>
      <c r="Z20" s="217"/>
      <c r="AA20" s="201" t="s">
        <v>15</v>
      </c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</row>
    <row r="21" spans="2:49" ht="30.75" customHeight="1" x14ac:dyDescent="0.15">
      <c r="B21" s="218"/>
      <c r="C21" s="218"/>
      <c r="D21" s="219">
        <v>33</v>
      </c>
      <c r="E21" s="219"/>
      <c r="G21" s="226" t="s">
        <v>23</v>
      </c>
      <c r="H21" s="216"/>
      <c r="I21" s="216"/>
      <c r="J21" s="216"/>
      <c r="K21" s="215">
        <v>91139</v>
      </c>
      <c r="L21" s="215"/>
      <c r="M21" s="215"/>
      <c r="N21" s="215"/>
      <c r="O21" s="220" t="s">
        <v>23</v>
      </c>
      <c r="P21" s="220"/>
      <c r="Q21" s="220"/>
      <c r="R21" s="220"/>
      <c r="S21" s="220" t="s">
        <v>23</v>
      </c>
      <c r="T21" s="220"/>
      <c r="U21" s="220"/>
      <c r="V21" s="220"/>
      <c r="W21" s="216" t="s">
        <v>23</v>
      </c>
      <c r="X21" s="216"/>
      <c r="Y21" s="216"/>
      <c r="Z21" s="217"/>
      <c r="AA21" s="201" t="s">
        <v>16</v>
      </c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</row>
    <row r="22" spans="2:49" ht="30.75" customHeight="1" x14ac:dyDescent="0.15">
      <c r="B22" s="218"/>
      <c r="C22" s="218"/>
      <c r="D22" s="219">
        <v>35</v>
      </c>
      <c r="E22" s="219"/>
      <c r="G22" s="221">
        <v>19000</v>
      </c>
      <c r="H22" s="222"/>
      <c r="I22" s="222"/>
      <c r="J22" s="222"/>
      <c r="K22" s="215">
        <f t="shared" si="0"/>
        <v>91470</v>
      </c>
      <c r="L22" s="215"/>
      <c r="M22" s="215"/>
      <c r="N22" s="215"/>
      <c r="O22" s="215">
        <v>43878</v>
      </c>
      <c r="P22" s="215"/>
      <c r="Q22" s="215"/>
      <c r="R22" s="215"/>
      <c r="S22" s="215">
        <v>47592</v>
      </c>
      <c r="T22" s="215"/>
      <c r="U22" s="215"/>
      <c r="V22" s="215"/>
      <c r="W22" s="198">
        <v>1082.4000000000001</v>
      </c>
      <c r="X22" s="198"/>
      <c r="Y22" s="198"/>
      <c r="Z22" s="199"/>
      <c r="AA22" s="201" t="s">
        <v>6</v>
      </c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</row>
    <row r="23" spans="2:49" ht="30.75" customHeight="1" x14ac:dyDescent="0.15">
      <c r="B23" s="218"/>
      <c r="C23" s="218"/>
      <c r="D23" s="219">
        <v>40</v>
      </c>
      <c r="E23" s="219"/>
      <c r="G23" s="221">
        <v>20533</v>
      </c>
      <c r="H23" s="222"/>
      <c r="I23" s="222"/>
      <c r="J23" s="222"/>
      <c r="K23" s="215">
        <f t="shared" si="0"/>
        <v>91492</v>
      </c>
      <c r="L23" s="215"/>
      <c r="M23" s="215"/>
      <c r="N23" s="215"/>
      <c r="O23" s="215">
        <v>43680</v>
      </c>
      <c r="P23" s="215"/>
      <c r="Q23" s="215"/>
      <c r="R23" s="215"/>
      <c r="S23" s="215">
        <v>47812</v>
      </c>
      <c r="T23" s="215"/>
      <c r="U23" s="215"/>
      <c r="V23" s="215"/>
      <c r="W23" s="198">
        <v>1082.5999999999999</v>
      </c>
      <c r="X23" s="198"/>
      <c r="Y23" s="198"/>
      <c r="Z23" s="199"/>
      <c r="AA23" s="201" t="s">
        <v>18</v>
      </c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</row>
    <row r="24" spans="2:49" ht="30.75" customHeight="1" x14ac:dyDescent="0.15">
      <c r="B24" s="218"/>
      <c r="C24" s="218"/>
      <c r="D24" s="219">
        <v>45</v>
      </c>
      <c r="E24" s="219"/>
      <c r="G24" s="221">
        <v>21548</v>
      </c>
      <c r="H24" s="222"/>
      <c r="I24" s="222"/>
      <c r="J24" s="222"/>
      <c r="K24" s="215">
        <f t="shared" si="0"/>
        <v>90415</v>
      </c>
      <c r="L24" s="215"/>
      <c r="M24" s="215"/>
      <c r="N24" s="215"/>
      <c r="O24" s="215">
        <v>42887</v>
      </c>
      <c r="P24" s="215"/>
      <c r="Q24" s="215"/>
      <c r="R24" s="215"/>
      <c r="S24" s="215">
        <v>47528</v>
      </c>
      <c r="T24" s="215"/>
      <c r="U24" s="215"/>
      <c r="V24" s="215"/>
      <c r="W24" s="198">
        <v>1066.8</v>
      </c>
      <c r="X24" s="198"/>
      <c r="Y24" s="198"/>
      <c r="Z24" s="199"/>
      <c r="AA24" s="201" t="s">
        <v>18</v>
      </c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</row>
    <row r="25" spans="2:49" ht="30.75" customHeight="1" x14ac:dyDescent="0.15">
      <c r="B25" s="218"/>
      <c r="C25" s="218"/>
      <c r="D25" s="219">
        <v>50</v>
      </c>
      <c r="E25" s="219"/>
      <c r="G25" s="221">
        <v>23151</v>
      </c>
      <c r="H25" s="222"/>
      <c r="I25" s="222"/>
      <c r="J25" s="222"/>
      <c r="K25" s="215">
        <f t="shared" si="0"/>
        <v>90374</v>
      </c>
      <c r="L25" s="215"/>
      <c r="M25" s="215"/>
      <c r="N25" s="215"/>
      <c r="O25" s="215">
        <v>43412</v>
      </c>
      <c r="P25" s="215"/>
      <c r="Q25" s="215"/>
      <c r="R25" s="215"/>
      <c r="S25" s="215">
        <v>46962</v>
      </c>
      <c r="T25" s="215"/>
      <c r="U25" s="215"/>
      <c r="V25" s="215"/>
      <c r="W25" s="198">
        <v>1064.2</v>
      </c>
      <c r="X25" s="198"/>
      <c r="Y25" s="198"/>
      <c r="Z25" s="199"/>
      <c r="AA25" s="201" t="s">
        <v>18</v>
      </c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</row>
    <row r="26" spans="2:49" ht="30.75" customHeight="1" x14ac:dyDescent="0.15">
      <c r="B26" s="218"/>
      <c r="C26" s="218"/>
      <c r="D26" s="219">
        <v>55</v>
      </c>
      <c r="E26" s="219"/>
      <c r="G26" s="221">
        <v>24018</v>
      </c>
      <c r="H26" s="222"/>
      <c r="I26" s="222"/>
      <c r="J26" s="222"/>
      <c r="K26" s="215">
        <f t="shared" si="0"/>
        <v>89416</v>
      </c>
      <c r="L26" s="215"/>
      <c r="M26" s="215"/>
      <c r="N26" s="215"/>
      <c r="O26" s="215">
        <v>42957</v>
      </c>
      <c r="P26" s="215"/>
      <c r="Q26" s="215"/>
      <c r="R26" s="215"/>
      <c r="S26" s="215">
        <v>46459</v>
      </c>
      <c r="T26" s="215"/>
      <c r="U26" s="215"/>
      <c r="V26" s="215"/>
      <c r="W26" s="198">
        <v>1052</v>
      </c>
      <c r="X26" s="198"/>
      <c r="Y26" s="198"/>
      <c r="Z26" s="199"/>
      <c r="AA26" s="201" t="s">
        <v>18</v>
      </c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</row>
    <row r="27" spans="2:49" ht="30.75" customHeight="1" x14ac:dyDescent="0.15">
      <c r="B27" s="218"/>
      <c r="C27" s="218"/>
      <c r="D27" s="219">
        <v>60</v>
      </c>
      <c r="E27" s="219"/>
      <c r="G27" s="221">
        <v>24387</v>
      </c>
      <c r="H27" s="222"/>
      <c r="I27" s="222"/>
      <c r="J27" s="222"/>
      <c r="K27" s="215">
        <f t="shared" si="0"/>
        <v>87883</v>
      </c>
      <c r="L27" s="215"/>
      <c r="M27" s="215"/>
      <c r="N27" s="215"/>
      <c r="O27" s="215">
        <v>42128</v>
      </c>
      <c r="P27" s="215"/>
      <c r="Q27" s="215"/>
      <c r="R27" s="215"/>
      <c r="S27" s="215">
        <v>45755</v>
      </c>
      <c r="T27" s="215"/>
      <c r="U27" s="215"/>
      <c r="V27" s="215"/>
      <c r="W27" s="198">
        <v>1032.5999999999999</v>
      </c>
      <c r="X27" s="198"/>
      <c r="Y27" s="198"/>
      <c r="Z27" s="199"/>
      <c r="AA27" s="201" t="s">
        <v>18</v>
      </c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</row>
    <row r="28" spans="2:49" ht="30.75" customHeight="1" x14ac:dyDescent="0.15">
      <c r="B28" s="223" t="s">
        <v>28</v>
      </c>
      <c r="C28" s="218"/>
      <c r="D28" s="219">
        <v>2</v>
      </c>
      <c r="E28" s="219"/>
      <c r="F28" s="9" t="s">
        <v>1</v>
      </c>
      <c r="G28" s="221">
        <v>24807</v>
      </c>
      <c r="H28" s="222"/>
      <c r="I28" s="222"/>
      <c r="J28" s="222"/>
      <c r="K28" s="215">
        <f t="shared" si="0"/>
        <v>85138</v>
      </c>
      <c r="L28" s="215"/>
      <c r="M28" s="215"/>
      <c r="N28" s="215"/>
      <c r="O28" s="215">
        <v>40719</v>
      </c>
      <c r="P28" s="215"/>
      <c r="Q28" s="215"/>
      <c r="R28" s="215"/>
      <c r="S28" s="215">
        <v>44419</v>
      </c>
      <c r="T28" s="215"/>
      <c r="U28" s="215"/>
      <c r="V28" s="215"/>
      <c r="W28" s="198">
        <v>1018.5</v>
      </c>
      <c r="X28" s="198"/>
      <c r="Y28" s="198"/>
      <c r="Z28" s="199"/>
      <c r="AA28" s="201" t="s">
        <v>18</v>
      </c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</row>
    <row r="29" spans="2:49" ht="30.75" customHeight="1" x14ac:dyDescent="0.15">
      <c r="B29" s="218"/>
      <c r="C29" s="218"/>
      <c r="D29" s="219">
        <v>7</v>
      </c>
      <c r="E29" s="219"/>
      <c r="G29" s="221">
        <v>25448</v>
      </c>
      <c r="H29" s="222"/>
      <c r="I29" s="222"/>
      <c r="J29" s="222"/>
      <c r="K29" s="215">
        <f t="shared" si="0"/>
        <v>82180</v>
      </c>
      <c r="L29" s="215"/>
      <c r="M29" s="215"/>
      <c r="N29" s="215"/>
      <c r="O29" s="215">
        <v>39327</v>
      </c>
      <c r="P29" s="215"/>
      <c r="Q29" s="215"/>
      <c r="R29" s="215"/>
      <c r="S29" s="215">
        <v>42853</v>
      </c>
      <c r="T29" s="215"/>
      <c r="U29" s="215"/>
      <c r="V29" s="215"/>
      <c r="W29" s="198">
        <v>983.1</v>
      </c>
      <c r="X29" s="198"/>
      <c r="Y29" s="198"/>
      <c r="Z29" s="199"/>
      <c r="AA29" s="201" t="s">
        <v>18</v>
      </c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3"/>
    </row>
    <row r="30" spans="2:49" ht="30.75" customHeight="1" x14ac:dyDescent="0.15">
      <c r="B30" s="218"/>
      <c r="C30" s="218"/>
      <c r="D30" s="219">
        <v>12</v>
      </c>
      <c r="E30" s="219"/>
      <c r="G30" s="221">
        <v>25889</v>
      </c>
      <c r="H30" s="222"/>
      <c r="I30" s="222"/>
      <c r="J30" s="222"/>
      <c r="K30" s="215">
        <f t="shared" si="0"/>
        <v>78697</v>
      </c>
      <c r="L30" s="215"/>
      <c r="M30" s="215"/>
      <c r="N30" s="215"/>
      <c r="O30" s="215">
        <v>37595</v>
      </c>
      <c r="P30" s="215"/>
      <c r="Q30" s="215"/>
      <c r="R30" s="215"/>
      <c r="S30" s="215">
        <v>41102</v>
      </c>
      <c r="T30" s="215"/>
      <c r="U30" s="215"/>
      <c r="V30" s="215"/>
      <c r="W30" s="198">
        <v>940.3</v>
      </c>
      <c r="X30" s="198"/>
      <c r="Y30" s="198"/>
      <c r="Z30" s="199"/>
      <c r="AA30" s="201" t="s">
        <v>18</v>
      </c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</row>
    <row r="31" spans="2:49" ht="30.75" customHeight="1" x14ac:dyDescent="0.15">
      <c r="B31" s="224"/>
      <c r="C31" s="224"/>
      <c r="D31" s="225">
        <v>17</v>
      </c>
      <c r="E31" s="225"/>
      <c r="F31" s="6"/>
      <c r="G31" s="221">
        <v>26812</v>
      </c>
      <c r="H31" s="222"/>
      <c r="I31" s="222"/>
      <c r="J31" s="222"/>
      <c r="K31" s="222">
        <f>SUM(O31:V31)</f>
        <v>75020</v>
      </c>
      <c r="L31" s="222"/>
      <c r="M31" s="222"/>
      <c r="N31" s="222"/>
      <c r="O31" s="222">
        <v>35740</v>
      </c>
      <c r="P31" s="222"/>
      <c r="Q31" s="222"/>
      <c r="R31" s="222"/>
      <c r="S31" s="222">
        <v>39280</v>
      </c>
      <c r="T31" s="222"/>
      <c r="U31" s="222"/>
      <c r="V31" s="222"/>
      <c r="W31" s="198">
        <v>894.1</v>
      </c>
      <c r="X31" s="198"/>
      <c r="Y31" s="198"/>
      <c r="Z31" s="199"/>
      <c r="AA31" s="201" t="s">
        <v>18</v>
      </c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</row>
    <row r="32" spans="2:49" ht="30.75" customHeight="1" x14ac:dyDescent="0.15">
      <c r="B32" s="8"/>
      <c r="C32" s="8"/>
      <c r="D32" s="225">
        <v>22</v>
      </c>
      <c r="E32" s="225"/>
      <c r="F32" s="6"/>
      <c r="G32" s="221">
        <v>27035</v>
      </c>
      <c r="H32" s="222"/>
      <c r="I32" s="222"/>
      <c r="J32" s="222"/>
      <c r="K32" s="222">
        <v>70210</v>
      </c>
      <c r="L32" s="222"/>
      <c r="M32" s="222"/>
      <c r="N32" s="222"/>
      <c r="O32" s="222">
        <v>33820</v>
      </c>
      <c r="P32" s="222"/>
      <c r="Q32" s="222"/>
      <c r="R32" s="222"/>
      <c r="S32" s="222">
        <v>36390</v>
      </c>
      <c r="T32" s="222"/>
      <c r="U32" s="222"/>
      <c r="V32" s="222"/>
      <c r="W32" s="198">
        <v>836.7</v>
      </c>
      <c r="X32" s="198"/>
      <c r="Y32" s="198"/>
      <c r="Z32" s="199"/>
      <c r="AA32" s="201" t="s">
        <v>18</v>
      </c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</row>
    <row r="33" spans="2:61" ht="31.35" customHeight="1" x14ac:dyDescent="0.15">
      <c r="B33" s="224"/>
      <c r="C33" s="224"/>
      <c r="D33" s="225">
        <v>27</v>
      </c>
      <c r="E33" s="225"/>
      <c r="F33" s="6"/>
      <c r="G33" s="234">
        <v>26234</v>
      </c>
      <c r="H33" s="235"/>
      <c r="I33" s="235"/>
      <c r="J33" s="235"/>
      <c r="K33" s="222">
        <f>O33+S33</f>
        <v>64415</v>
      </c>
      <c r="L33" s="222"/>
      <c r="M33" s="222"/>
      <c r="N33" s="222"/>
      <c r="O33" s="222">
        <v>31005</v>
      </c>
      <c r="P33" s="222"/>
      <c r="Q33" s="222"/>
      <c r="R33" s="222"/>
      <c r="S33" s="222">
        <v>33410</v>
      </c>
      <c r="T33" s="222"/>
      <c r="U33" s="222"/>
      <c r="V33" s="222"/>
      <c r="W33" s="198">
        <v>765.1</v>
      </c>
      <c r="X33" s="198"/>
      <c r="Y33" s="198"/>
      <c r="Z33" s="199"/>
      <c r="AA33" s="201" t="s">
        <v>18</v>
      </c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BE33" s="198"/>
      <c r="BF33" s="198"/>
      <c r="BG33" s="198"/>
      <c r="BH33" s="198"/>
      <c r="BI33" s="6"/>
    </row>
    <row r="34" spans="2:61" ht="31.35" customHeight="1" x14ac:dyDescent="0.15">
      <c r="B34" s="4"/>
      <c r="C34" s="4"/>
      <c r="D34" s="210">
        <v>30</v>
      </c>
      <c r="E34" s="210"/>
      <c r="F34" s="4"/>
      <c r="G34" s="227">
        <v>25920</v>
      </c>
      <c r="H34" s="228"/>
      <c r="I34" s="228"/>
      <c r="J34" s="228"/>
      <c r="K34" s="229">
        <f>O34+S34</f>
        <v>60556</v>
      </c>
      <c r="L34" s="228"/>
      <c r="M34" s="228"/>
      <c r="N34" s="228"/>
      <c r="O34" s="229">
        <v>29147</v>
      </c>
      <c r="P34" s="228"/>
      <c r="Q34" s="228"/>
      <c r="R34" s="228"/>
      <c r="S34" s="229">
        <v>31409</v>
      </c>
      <c r="T34" s="228"/>
      <c r="U34" s="228"/>
      <c r="V34" s="228"/>
      <c r="W34" s="230">
        <v>719.2</v>
      </c>
      <c r="X34" s="230"/>
      <c r="Y34" s="230"/>
      <c r="Z34" s="231"/>
      <c r="AA34" s="232" t="s">
        <v>17</v>
      </c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</row>
    <row r="35" spans="2:61" ht="24.95" customHeight="1" x14ac:dyDescent="0.15">
      <c r="AA35" s="197" t="s">
        <v>26</v>
      </c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</row>
    <row r="36" spans="2:61" ht="24.95" customHeight="1" x14ac:dyDescent="0.15">
      <c r="AA36" s="200" t="s">
        <v>27</v>
      </c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</row>
    <row r="37" spans="2:61" ht="31.35" customHeight="1" x14ac:dyDescent="0.15"/>
    <row r="38" spans="2:61" ht="31.35" customHeight="1" x14ac:dyDescent="0.15"/>
    <row r="39" spans="2:61" ht="31.35" customHeight="1" x14ac:dyDescent="0.15"/>
    <row r="40" spans="2:61" ht="31.35" customHeight="1" x14ac:dyDescent="0.15"/>
    <row r="41" spans="2:61" ht="31.35" customHeight="1" x14ac:dyDescent="0.15"/>
    <row r="42" spans="2:61" ht="31.35" customHeight="1" x14ac:dyDescent="0.15"/>
    <row r="43" spans="2:61" ht="31.35" customHeight="1" x14ac:dyDescent="0.15"/>
    <row r="44" spans="2:61" ht="31.35" customHeight="1" x14ac:dyDescent="0.15"/>
    <row r="45" spans="2:61" ht="31.35" customHeight="1" x14ac:dyDescent="0.15"/>
    <row r="46" spans="2:61" ht="31.35" customHeight="1" x14ac:dyDescent="0.15"/>
    <row r="47" spans="2:61" ht="31.35" customHeight="1" x14ac:dyDescent="0.15"/>
    <row r="48" spans="2:61" ht="31.35" customHeight="1" x14ac:dyDescent="0.15"/>
    <row r="49" ht="31.35" customHeight="1" x14ac:dyDescent="0.15"/>
    <row r="50" ht="31.35" customHeight="1" x14ac:dyDescent="0.15"/>
    <row r="51" ht="31.35" customHeight="1" x14ac:dyDescent="0.15"/>
    <row r="52" ht="31.35" customHeight="1" x14ac:dyDescent="0.15"/>
    <row r="53" ht="31.35" customHeight="1" x14ac:dyDescent="0.15"/>
    <row r="54" ht="31.35" customHeight="1" x14ac:dyDescent="0.15"/>
  </sheetData>
  <mergeCells count="235">
    <mergeCell ref="BE33:BH33"/>
    <mergeCell ref="D34:E34"/>
    <mergeCell ref="G34:J34"/>
    <mergeCell ref="K34:N34"/>
    <mergeCell ref="O34:R34"/>
    <mergeCell ref="S34:V34"/>
    <mergeCell ref="W34:Z34"/>
    <mergeCell ref="AA34:AV34"/>
    <mergeCell ref="G33:J33"/>
    <mergeCell ref="K33:N33"/>
    <mergeCell ref="W31:Z31"/>
    <mergeCell ref="AA31:AV31"/>
    <mergeCell ref="G31:J31"/>
    <mergeCell ref="K31:N31"/>
    <mergeCell ref="O31:R31"/>
    <mergeCell ref="S31:V31"/>
    <mergeCell ref="AA33:AV33"/>
    <mergeCell ref="AA32:AV32"/>
    <mergeCell ref="D32:E32"/>
    <mergeCell ref="G32:J32"/>
    <mergeCell ref="K32:N32"/>
    <mergeCell ref="W32:Z32"/>
    <mergeCell ref="O33:R33"/>
    <mergeCell ref="S33:V33"/>
    <mergeCell ref="O32:R32"/>
    <mergeCell ref="S32:V32"/>
    <mergeCell ref="G30:J30"/>
    <mergeCell ref="K30:N30"/>
    <mergeCell ref="O30:R30"/>
    <mergeCell ref="S30:V30"/>
    <mergeCell ref="W30:Z30"/>
    <mergeCell ref="S29:V29"/>
    <mergeCell ref="W29:Z29"/>
    <mergeCell ref="G29:J29"/>
    <mergeCell ref="K29:N29"/>
    <mergeCell ref="O29:R29"/>
    <mergeCell ref="G27:J27"/>
    <mergeCell ref="K27:N27"/>
    <mergeCell ref="O27:R27"/>
    <mergeCell ref="S23:V23"/>
    <mergeCell ref="W25:Z25"/>
    <mergeCell ref="G26:J26"/>
    <mergeCell ref="K26:N26"/>
    <mergeCell ref="O26:R26"/>
    <mergeCell ref="O28:R28"/>
    <mergeCell ref="S28:V28"/>
    <mergeCell ref="W28:Z28"/>
    <mergeCell ref="S27:V27"/>
    <mergeCell ref="S26:V26"/>
    <mergeCell ref="W26:Z26"/>
    <mergeCell ref="G25:J25"/>
    <mergeCell ref="K25:N25"/>
    <mergeCell ref="O25:R25"/>
    <mergeCell ref="G24:J24"/>
    <mergeCell ref="K24:N24"/>
    <mergeCell ref="O24:R24"/>
    <mergeCell ref="S25:V25"/>
    <mergeCell ref="S24:V24"/>
    <mergeCell ref="W24:Z24"/>
    <mergeCell ref="G23:J23"/>
    <mergeCell ref="K23:N23"/>
    <mergeCell ref="O23:R23"/>
    <mergeCell ref="S19:V19"/>
    <mergeCell ref="W21:Z21"/>
    <mergeCell ref="G22:J22"/>
    <mergeCell ref="K22:N22"/>
    <mergeCell ref="O22:R22"/>
    <mergeCell ref="G19:J19"/>
    <mergeCell ref="K19:N19"/>
    <mergeCell ref="O19:R19"/>
    <mergeCell ref="S15:V15"/>
    <mergeCell ref="W17:Z17"/>
    <mergeCell ref="G18:J18"/>
    <mergeCell ref="K18:N18"/>
    <mergeCell ref="O18:R18"/>
    <mergeCell ref="S22:V22"/>
    <mergeCell ref="W22:Z22"/>
    <mergeCell ref="G21:J21"/>
    <mergeCell ref="K21:N21"/>
    <mergeCell ref="O21:R21"/>
    <mergeCell ref="S17:V17"/>
    <mergeCell ref="W19:Z19"/>
    <mergeCell ref="G20:J20"/>
    <mergeCell ref="K20:N20"/>
    <mergeCell ref="O20:R20"/>
    <mergeCell ref="S21:V21"/>
    <mergeCell ref="O8:R8"/>
    <mergeCell ref="S8:V8"/>
    <mergeCell ref="W10:Z10"/>
    <mergeCell ref="G9:J9"/>
    <mergeCell ref="K9:N9"/>
    <mergeCell ref="S14:V14"/>
    <mergeCell ref="W14:Z14"/>
    <mergeCell ref="G13:J13"/>
    <mergeCell ref="K13:N13"/>
    <mergeCell ref="O13:R13"/>
    <mergeCell ref="S10:V10"/>
    <mergeCell ref="W11:Z11"/>
    <mergeCell ref="G12:J12"/>
    <mergeCell ref="K12:N12"/>
    <mergeCell ref="O12:R12"/>
    <mergeCell ref="S11:V11"/>
    <mergeCell ref="W13:Z13"/>
    <mergeCell ref="G14:J14"/>
    <mergeCell ref="K14:N14"/>
    <mergeCell ref="O14:R14"/>
    <mergeCell ref="S13:V13"/>
    <mergeCell ref="B33:C33"/>
    <mergeCell ref="B31:C31"/>
    <mergeCell ref="D31:E31"/>
    <mergeCell ref="D33:E33"/>
    <mergeCell ref="B30:C30"/>
    <mergeCell ref="G28:J28"/>
    <mergeCell ref="K28:N28"/>
    <mergeCell ref="S12:V12"/>
    <mergeCell ref="W12:Z12"/>
    <mergeCell ref="S16:V16"/>
    <mergeCell ref="W16:Z16"/>
    <mergeCell ref="G15:J15"/>
    <mergeCell ref="K15:N15"/>
    <mergeCell ref="O15:R15"/>
    <mergeCell ref="S18:V18"/>
    <mergeCell ref="W18:Z18"/>
    <mergeCell ref="G17:J17"/>
    <mergeCell ref="K17:N17"/>
    <mergeCell ref="O17:R17"/>
    <mergeCell ref="W15:Z15"/>
    <mergeCell ref="G16:J16"/>
    <mergeCell ref="K16:N16"/>
    <mergeCell ref="O16:R16"/>
    <mergeCell ref="S20:V20"/>
    <mergeCell ref="D30:E30"/>
    <mergeCell ref="B29:C29"/>
    <mergeCell ref="D29:E29"/>
    <mergeCell ref="B28:C28"/>
    <mergeCell ref="D28:E28"/>
    <mergeCell ref="B25:C25"/>
    <mergeCell ref="D25:E25"/>
    <mergeCell ref="B26:C26"/>
    <mergeCell ref="D26:E26"/>
    <mergeCell ref="B27:C27"/>
    <mergeCell ref="B18:C18"/>
    <mergeCell ref="D18:E18"/>
    <mergeCell ref="B19:C19"/>
    <mergeCell ref="D19:E19"/>
    <mergeCell ref="B20:C20"/>
    <mergeCell ref="D20:E20"/>
    <mergeCell ref="B21:C21"/>
    <mergeCell ref="D21:E21"/>
    <mergeCell ref="D27:E27"/>
    <mergeCell ref="B22:C22"/>
    <mergeCell ref="D22:E22"/>
    <mergeCell ref="B23:C23"/>
    <mergeCell ref="D23:E23"/>
    <mergeCell ref="B24:C24"/>
    <mergeCell ref="D24:E24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8:C8"/>
    <mergeCell ref="D8:E8"/>
    <mergeCell ref="B9:C9"/>
    <mergeCell ref="D9:E9"/>
    <mergeCell ref="B12:C12"/>
    <mergeCell ref="D12:E12"/>
    <mergeCell ref="O9:R9"/>
    <mergeCell ref="S9:V9"/>
    <mergeCell ref="G7:J7"/>
    <mergeCell ref="K7:N7"/>
    <mergeCell ref="B10:C10"/>
    <mergeCell ref="D10:E10"/>
    <mergeCell ref="B11:C11"/>
    <mergeCell ref="D11:E11"/>
    <mergeCell ref="G8:J8"/>
    <mergeCell ref="K8:N8"/>
    <mergeCell ref="B7:C7"/>
    <mergeCell ref="D7:E7"/>
    <mergeCell ref="G10:J10"/>
    <mergeCell ref="K10:N10"/>
    <mergeCell ref="O10:R10"/>
    <mergeCell ref="G11:J11"/>
    <mergeCell ref="K11:N11"/>
    <mergeCell ref="O11:R11"/>
    <mergeCell ref="AA30:AV30"/>
    <mergeCell ref="AA29:AV29"/>
    <mergeCell ref="AA28:AV28"/>
    <mergeCell ref="AA11:AV11"/>
    <mergeCell ref="AA9:AV9"/>
    <mergeCell ref="AA8:AV8"/>
    <mergeCell ref="W8:Z8"/>
    <mergeCell ref="W9:Z9"/>
    <mergeCell ref="AA12:AV12"/>
    <mergeCell ref="W20:Z20"/>
    <mergeCell ref="W27:Z27"/>
    <mergeCell ref="W23:Z23"/>
    <mergeCell ref="W5:Z6"/>
    <mergeCell ref="AA7:AV7"/>
    <mergeCell ref="K6:N6"/>
    <mergeCell ref="O6:R6"/>
    <mergeCell ref="S6:V6"/>
    <mergeCell ref="K5:V5"/>
    <mergeCell ref="O7:R7"/>
    <mergeCell ref="S7:V7"/>
    <mergeCell ref="W7:Z7"/>
    <mergeCell ref="AA35:AV35"/>
    <mergeCell ref="W33:Z33"/>
    <mergeCell ref="AA36:AV36"/>
    <mergeCell ref="AA13:AV13"/>
    <mergeCell ref="AA22:AV22"/>
    <mergeCell ref="B1:H1"/>
    <mergeCell ref="AA5:AV6"/>
    <mergeCell ref="AA10:AV10"/>
    <mergeCell ref="AA16:AV16"/>
    <mergeCell ref="B3:AV3"/>
    <mergeCell ref="AA14:AV14"/>
    <mergeCell ref="AA27:AV27"/>
    <mergeCell ref="AA26:AV26"/>
    <mergeCell ref="AA25:AV25"/>
    <mergeCell ref="AA24:AV24"/>
    <mergeCell ref="AA23:AV23"/>
    <mergeCell ref="AA17:AV17"/>
    <mergeCell ref="AA15:AV15"/>
    <mergeCell ref="AA21:AV21"/>
    <mergeCell ref="AA20:AV20"/>
    <mergeCell ref="AA19:AV19"/>
    <mergeCell ref="AA18:AV18"/>
    <mergeCell ref="B5:F6"/>
    <mergeCell ref="G5:J6"/>
  </mergeCells>
  <phoneticPr fontId="1"/>
  <printOptions horizontalCentered="1"/>
  <pageMargins left="0.78740157480314965" right="0.31496062992125984" top="0.59055118110236227" bottom="0.19685039370078741" header="0.59055118110236227" footer="0.19685039370078741"/>
  <pageSetup paperSize="9" scale="70" orientation="portrait" r:id="rId1"/>
  <headerFooter alignWithMargins="0"/>
  <ignoredErrors>
    <ignoredError sqref="K3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52"/>
  <sheetViews>
    <sheetView zoomScale="90" zoomScaleNormal="90" workbookViewId="0">
      <selection sqref="A1:AE1"/>
    </sheetView>
  </sheetViews>
  <sheetFormatPr defaultColWidth="3.625" defaultRowHeight="14.25" x14ac:dyDescent="0.15"/>
  <cols>
    <col min="1" max="9" width="3.625" style="58" customWidth="1"/>
    <col min="10" max="10" width="4.25" style="58" customWidth="1"/>
    <col min="11" max="11" width="5.5" style="58" bestFit="1" customWidth="1"/>
    <col min="12" max="13" width="3.625" style="58"/>
    <col min="14" max="14" width="5.5" style="58" bestFit="1" customWidth="1"/>
    <col min="15" max="16" width="3.625" style="58"/>
    <col min="17" max="17" width="4.25" style="58" bestFit="1" customWidth="1"/>
    <col min="18" max="19" width="3.625" style="58"/>
    <col min="20" max="20" width="4.25" style="58" bestFit="1" customWidth="1"/>
    <col min="21" max="22" width="3.625" style="58"/>
    <col min="23" max="23" width="5.5" style="58" bestFit="1" customWidth="1"/>
    <col min="24" max="25" width="3.625" style="58"/>
    <col min="26" max="26" width="4.25" style="58" bestFit="1" customWidth="1"/>
    <col min="27" max="256" width="3.625" style="58"/>
    <col min="257" max="265" width="3.625" style="58" customWidth="1"/>
    <col min="266" max="266" width="4.25" style="58" customWidth="1"/>
    <col min="267" max="267" width="5.5" style="58" bestFit="1" customWidth="1"/>
    <col min="268" max="269" width="3.625" style="58"/>
    <col min="270" max="270" width="5.5" style="58" bestFit="1" customWidth="1"/>
    <col min="271" max="272" width="3.625" style="58"/>
    <col min="273" max="273" width="4.25" style="58" bestFit="1" customWidth="1"/>
    <col min="274" max="275" width="3.625" style="58"/>
    <col min="276" max="276" width="4.25" style="58" bestFit="1" customWidth="1"/>
    <col min="277" max="278" width="3.625" style="58"/>
    <col min="279" max="279" width="5.5" style="58" bestFit="1" customWidth="1"/>
    <col min="280" max="281" width="3.625" style="58"/>
    <col min="282" max="282" width="4.25" style="58" bestFit="1" customWidth="1"/>
    <col min="283" max="512" width="3.625" style="58"/>
    <col min="513" max="521" width="3.625" style="58" customWidth="1"/>
    <col min="522" max="522" width="4.25" style="58" customWidth="1"/>
    <col min="523" max="523" width="5.5" style="58" bestFit="1" customWidth="1"/>
    <col min="524" max="525" width="3.625" style="58"/>
    <col min="526" max="526" width="5.5" style="58" bestFit="1" customWidth="1"/>
    <col min="527" max="528" width="3.625" style="58"/>
    <col min="529" max="529" width="4.25" style="58" bestFit="1" customWidth="1"/>
    <col min="530" max="531" width="3.625" style="58"/>
    <col min="532" max="532" width="4.25" style="58" bestFit="1" customWidth="1"/>
    <col min="533" max="534" width="3.625" style="58"/>
    <col min="535" max="535" width="5.5" style="58" bestFit="1" customWidth="1"/>
    <col min="536" max="537" width="3.625" style="58"/>
    <col min="538" max="538" width="4.25" style="58" bestFit="1" customWidth="1"/>
    <col min="539" max="768" width="3.625" style="58"/>
    <col min="769" max="777" width="3.625" style="58" customWidth="1"/>
    <col min="778" max="778" width="4.25" style="58" customWidth="1"/>
    <col min="779" max="779" width="5.5" style="58" bestFit="1" customWidth="1"/>
    <col min="780" max="781" width="3.625" style="58"/>
    <col min="782" max="782" width="5.5" style="58" bestFit="1" customWidth="1"/>
    <col min="783" max="784" width="3.625" style="58"/>
    <col min="785" max="785" width="4.25" style="58" bestFit="1" customWidth="1"/>
    <col min="786" max="787" width="3.625" style="58"/>
    <col min="788" max="788" width="4.25" style="58" bestFit="1" customWidth="1"/>
    <col min="789" max="790" width="3.625" style="58"/>
    <col min="791" max="791" width="5.5" style="58" bestFit="1" customWidth="1"/>
    <col min="792" max="793" width="3.625" style="58"/>
    <col min="794" max="794" width="4.25" style="58" bestFit="1" customWidth="1"/>
    <col min="795" max="1024" width="3.625" style="58"/>
    <col min="1025" max="1033" width="3.625" style="58" customWidth="1"/>
    <col min="1034" max="1034" width="4.25" style="58" customWidth="1"/>
    <col min="1035" max="1035" width="5.5" style="58" bestFit="1" customWidth="1"/>
    <col min="1036" max="1037" width="3.625" style="58"/>
    <col min="1038" max="1038" width="5.5" style="58" bestFit="1" customWidth="1"/>
    <col min="1039" max="1040" width="3.625" style="58"/>
    <col min="1041" max="1041" width="4.25" style="58" bestFit="1" customWidth="1"/>
    <col min="1042" max="1043" width="3.625" style="58"/>
    <col min="1044" max="1044" width="4.25" style="58" bestFit="1" customWidth="1"/>
    <col min="1045" max="1046" width="3.625" style="58"/>
    <col min="1047" max="1047" width="5.5" style="58" bestFit="1" customWidth="1"/>
    <col min="1048" max="1049" width="3.625" style="58"/>
    <col min="1050" max="1050" width="4.25" style="58" bestFit="1" customWidth="1"/>
    <col min="1051" max="1280" width="3.625" style="58"/>
    <col min="1281" max="1289" width="3.625" style="58" customWidth="1"/>
    <col min="1290" max="1290" width="4.25" style="58" customWidth="1"/>
    <col min="1291" max="1291" width="5.5" style="58" bestFit="1" customWidth="1"/>
    <col min="1292" max="1293" width="3.625" style="58"/>
    <col min="1294" max="1294" width="5.5" style="58" bestFit="1" customWidth="1"/>
    <col min="1295" max="1296" width="3.625" style="58"/>
    <col min="1297" max="1297" width="4.25" style="58" bestFit="1" customWidth="1"/>
    <col min="1298" max="1299" width="3.625" style="58"/>
    <col min="1300" max="1300" width="4.25" style="58" bestFit="1" customWidth="1"/>
    <col min="1301" max="1302" width="3.625" style="58"/>
    <col min="1303" max="1303" width="5.5" style="58" bestFit="1" customWidth="1"/>
    <col min="1304" max="1305" width="3.625" style="58"/>
    <col min="1306" max="1306" width="4.25" style="58" bestFit="1" customWidth="1"/>
    <col min="1307" max="1536" width="3.625" style="58"/>
    <col min="1537" max="1545" width="3.625" style="58" customWidth="1"/>
    <col min="1546" max="1546" width="4.25" style="58" customWidth="1"/>
    <col min="1547" max="1547" width="5.5" style="58" bestFit="1" customWidth="1"/>
    <col min="1548" max="1549" width="3.625" style="58"/>
    <col min="1550" max="1550" width="5.5" style="58" bestFit="1" customWidth="1"/>
    <col min="1551" max="1552" width="3.625" style="58"/>
    <col min="1553" max="1553" width="4.25" style="58" bestFit="1" customWidth="1"/>
    <col min="1554" max="1555" width="3.625" style="58"/>
    <col min="1556" max="1556" width="4.25" style="58" bestFit="1" customWidth="1"/>
    <col min="1557" max="1558" width="3.625" style="58"/>
    <col min="1559" max="1559" width="5.5" style="58" bestFit="1" customWidth="1"/>
    <col min="1560" max="1561" width="3.625" style="58"/>
    <col min="1562" max="1562" width="4.25" style="58" bestFit="1" customWidth="1"/>
    <col min="1563" max="1792" width="3.625" style="58"/>
    <col min="1793" max="1801" width="3.625" style="58" customWidth="1"/>
    <col min="1802" max="1802" width="4.25" style="58" customWidth="1"/>
    <col min="1803" max="1803" width="5.5" style="58" bestFit="1" customWidth="1"/>
    <col min="1804" max="1805" width="3.625" style="58"/>
    <col min="1806" max="1806" width="5.5" style="58" bestFit="1" customWidth="1"/>
    <col min="1807" max="1808" width="3.625" style="58"/>
    <col min="1809" max="1809" width="4.25" style="58" bestFit="1" customWidth="1"/>
    <col min="1810" max="1811" width="3.625" style="58"/>
    <col min="1812" max="1812" width="4.25" style="58" bestFit="1" customWidth="1"/>
    <col min="1813" max="1814" width="3.625" style="58"/>
    <col min="1815" max="1815" width="5.5" style="58" bestFit="1" customWidth="1"/>
    <col min="1816" max="1817" width="3.625" style="58"/>
    <col min="1818" max="1818" width="4.25" style="58" bestFit="1" customWidth="1"/>
    <col min="1819" max="2048" width="3.625" style="58"/>
    <col min="2049" max="2057" width="3.625" style="58" customWidth="1"/>
    <col min="2058" max="2058" width="4.25" style="58" customWidth="1"/>
    <col min="2059" max="2059" width="5.5" style="58" bestFit="1" customWidth="1"/>
    <col min="2060" max="2061" width="3.625" style="58"/>
    <col min="2062" max="2062" width="5.5" style="58" bestFit="1" customWidth="1"/>
    <col min="2063" max="2064" width="3.625" style="58"/>
    <col min="2065" max="2065" width="4.25" style="58" bestFit="1" customWidth="1"/>
    <col min="2066" max="2067" width="3.625" style="58"/>
    <col min="2068" max="2068" width="4.25" style="58" bestFit="1" customWidth="1"/>
    <col min="2069" max="2070" width="3.625" style="58"/>
    <col min="2071" max="2071" width="5.5" style="58" bestFit="1" customWidth="1"/>
    <col min="2072" max="2073" width="3.625" style="58"/>
    <col min="2074" max="2074" width="4.25" style="58" bestFit="1" customWidth="1"/>
    <col min="2075" max="2304" width="3.625" style="58"/>
    <col min="2305" max="2313" width="3.625" style="58" customWidth="1"/>
    <col min="2314" max="2314" width="4.25" style="58" customWidth="1"/>
    <col min="2315" max="2315" width="5.5" style="58" bestFit="1" customWidth="1"/>
    <col min="2316" max="2317" width="3.625" style="58"/>
    <col min="2318" max="2318" width="5.5" style="58" bestFit="1" customWidth="1"/>
    <col min="2319" max="2320" width="3.625" style="58"/>
    <col min="2321" max="2321" width="4.25" style="58" bestFit="1" customWidth="1"/>
    <col min="2322" max="2323" width="3.625" style="58"/>
    <col min="2324" max="2324" width="4.25" style="58" bestFit="1" customWidth="1"/>
    <col min="2325" max="2326" width="3.625" style="58"/>
    <col min="2327" max="2327" width="5.5" style="58" bestFit="1" customWidth="1"/>
    <col min="2328" max="2329" width="3.625" style="58"/>
    <col min="2330" max="2330" width="4.25" style="58" bestFit="1" customWidth="1"/>
    <col min="2331" max="2560" width="3.625" style="58"/>
    <col min="2561" max="2569" width="3.625" style="58" customWidth="1"/>
    <col min="2570" max="2570" width="4.25" style="58" customWidth="1"/>
    <col min="2571" max="2571" width="5.5" style="58" bestFit="1" customWidth="1"/>
    <col min="2572" max="2573" width="3.625" style="58"/>
    <col min="2574" max="2574" width="5.5" style="58" bestFit="1" customWidth="1"/>
    <col min="2575" max="2576" width="3.625" style="58"/>
    <col min="2577" max="2577" width="4.25" style="58" bestFit="1" customWidth="1"/>
    <col min="2578" max="2579" width="3.625" style="58"/>
    <col min="2580" max="2580" width="4.25" style="58" bestFit="1" customWidth="1"/>
    <col min="2581" max="2582" width="3.625" style="58"/>
    <col min="2583" max="2583" width="5.5" style="58" bestFit="1" customWidth="1"/>
    <col min="2584" max="2585" width="3.625" style="58"/>
    <col min="2586" max="2586" width="4.25" style="58" bestFit="1" customWidth="1"/>
    <col min="2587" max="2816" width="3.625" style="58"/>
    <col min="2817" max="2825" width="3.625" style="58" customWidth="1"/>
    <col min="2826" max="2826" width="4.25" style="58" customWidth="1"/>
    <col min="2827" max="2827" width="5.5" style="58" bestFit="1" customWidth="1"/>
    <col min="2828" max="2829" width="3.625" style="58"/>
    <col min="2830" max="2830" width="5.5" style="58" bestFit="1" customWidth="1"/>
    <col min="2831" max="2832" width="3.625" style="58"/>
    <col min="2833" max="2833" width="4.25" style="58" bestFit="1" customWidth="1"/>
    <col min="2834" max="2835" width="3.625" style="58"/>
    <col min="2836" max="2836" width="4.25" style="58" bestFit="1" customWidth="1"/>
    <col min="2837" max="2838" width="3.625" style="58"/>
    <col min="2839" max="2839" width="5.5" style="58" bestFit="1" customWidth="1"/>
    <col min="2840" max="2841" width="3.625" style="58"/>
    <col min="2842" max="2842" width="4.25" style="58" bestFit="1" customWidth="1"/>
    <col min="2843" max="3072" width="3.625" style="58"/>
    <col min="3073" max="3081" width="3.625" style="58" customWidth="1"/>
    <col min="3082" max="3082" width="4.25" style="58" customWidth="1"/>
    <col min="3083" max="3083" width="5.5" style="58" bestFit="1" customWidth="1"/>
    <col min="3084" max="3085" width="3.625" style="58"/>
    <col min="3086" max="3086" width="5.5" style="58" bestFit="1" customWidth="1"/>
    <col min="3087" max="3088" width="3.625" style="58"/>
    <col min="3089" max="3089" width="4.25" style="58" bestFit="1" customWidth="1"/>
    <col min="3090" max="3091" width="3.625" style="58"/>
    <col min="3092" max="3092" width="4.25" style="58" bestFit="1" customWidth="1"/>
    <col min="3093" max="3094" width="3.625" style="58"/>
    <col min="3095" max="3095" width="5.5" style="58" bestFit="1" customWidth="1"/>
    <col min="3096" max="3097" width="3.625" style="58"/>
    <col min="3098" max="3098" width="4.25" style="58" bestFit="1" customWidth="1"/>
    <col min="3099" max="3328" width="3.625" style="58"/>
    <col min="3329" max="3337" width="3.625" style="58" customWidth="1"/>
    <col min="3338" max="3338" width="4.25" style="58" customWidth="1"/>
    <col min="3339" max="3339" width="5.5" style="58" bestFit="1" customWidth="1"/>
    <col min="3340" max="3341" width="3.625" style="58"/>
    <col min="3342" max="3342" width="5.5" style="58" bestFit="1" customWidth="1"/>
    <col min="3343" max="3344" width="3.625" style="58"/>
    <col min="3345" max="3345" width="4.25" style="58" bestFit="1" customWidth="1"/>
    <col min="3346" max="3347" width="3.625" style="58"/>
    <col min="3348" max="3348" width="4.25" style="58" bestFit="1" customWidth="1"/>
    <col min="3349" max="3350" width="3.625" style="58"/>
    <col min="3351" max="3351" width="5.5" style="58" bestFit="1" customWidth="1"/>
    <col min="3352" max="3353" width="3.625" style="58"/>
    <col min="3354" max="3354" width="4.25" style="58" bestFit="1" customWidth="1"/>
    <col min="3355" max="3584" width="3.625" style="58"/>
    <col min="3585" max="3593" width="3.625" style="58" customWidth="1"/>
    <col min="3594" max="3594" width="4.25" style="58" customWidth="1"/>
    <col min="3595" max="3595" width="5.5" style="58" bestFit="1" customWidth="1"/>
    <col min="3596" max="3597" width="3.625" style="58"/>
    <col min="3598" max="3598" width="5.5" style="58" bestFit="1" customWidth="1"/>
    <col min="3599" max="3600" width="3.625" style="58"/>
    <col min="3601" max="3601" width="4.25" style="58" bestFit="1" customWidth="1"/>
    <col min="3602" max="3603" width="3.625" style="58"/>
    <col min="3604" max="3604" width="4.25" style="58" bestFit="1" customWidth="1"/>
    <col min="3605" max="3606" width="3.625" style="58"/>
    <col min="3607" max="3607" width="5.5" style="58" bestFit="1" customWidth="1"/>
    <col min="3608" max="3609" width="3.625" style="58"/>
    <col min="3610" max="3610" width="4.25" style="58" bestFit="1" customWidth="1"/>
    <col min="3611" max="3840" width="3.625" style="58"/>
    <col min="3841" max="3849" width="3.625" style="58" customWidth="1"/>
    <col min="3850" max="3850" width="4.25" style="58" customWidth="1"/>
    <col min="3851" max="3851" width="5.5" style="58" bestFit="1" customWidth="1"/>
    <col min="3852" max="3853" width="3.625" style="58"/>
    <col min="3854" max="3854" width="5.5" style="58" bestFit="1" customWidth="1"/>
    <col min="3855" max="3856" width="3.625" style="58"/>
    <col min="3857" max="3857" width="4.25" style="58" bestFit="1" customWidth="1"/>
    <col min="3858" max="3859" width="3.625" style="58"/>
    <col min="3860" max="3860" width="4.25" style="58" bestFit="1" customWidth="1"/>
    <col min="3861" max="3862" width="3.625" style="58"/>
    <col min="3863" max="3863" width="5.5" style="58" bestFit="1" customWidth="1"/>
    <col min="3864" max="3865" width="3.625" style="58"/>
    <col min="3866" max="3866" width="4.25" style="58" bestFit="1" customWidth="1"/>
    <col min="3867" max="4096" width="3.625" style="58"/>
    <col min="4097" max="4105" width="3.625" style="58" customWidth="1"/>
    <col min="4106" max="4106" width="4.25" style="58" customWidth="1"/>
    <col min="4107" max="4107" width="5.5" style="58" bestFit="1" customWidth="1"/>
    <col min="4108" max="4109" width="3.625" style="58"/>
    <col min="4110" max="4110" width="5.5" style="58" bestFit="1" customWidth="1"/>
    <col min="4111" max="4112" width="3.625" style="58"/>
    <col min="4113" max="4113" width="4.25" style="58" bestFit="1" customWidth="1"/>
    <col min="4114" max="4115" width="3.625" style="58"/>
    <col min="4116" max="4116" width="4.25" style="58" bestFit="1" customWidth="1"/>
    <col min="4117" max="4118" width="3.625" style="58"/>
    <col min="4119" max="4119" width="5.5" style="58" bestFit="1" customWidth="1"/>
    <col min="4120" max="4121" width="3.625" style="58"/>
    <col min="4122" max="4122" width="4.25" style="58" bestFit="1" customWidth="1"/>
    <col min="4123" max="4352" width="3.625" style="58"/>
    <col min="4353" max="4361" width="3.625" style="58" customWidth="1"/>
    <col min="4362" max="4362" width="4.25" style="58" customWidth="1"/>
    <col min="4363" max="4363" width="5.5" style="58" bestFit="1" customWidth="1"/>
    <col min="4364" max="4365" width="3.625" style="58"/>
    <col min="4366" max="4366" width="5.5" style="58" bestFit="1" customWidth="1"/>
    <col min="4367" max="4368" width="3.625" style="58"/>
    <col min="4369" max="4369" width="4.25" style="58" bestFit="1" customWidth="1"/>
    <col min="4370" max="4371" width="3.625" style="58"/>
    <col min="4372" max="4372" width="4.25" style="58" bestFit="1" customWidth="1"/>
    <col min="4373" max="4374" width="3.625" style="58"/>
    <col min="4375" max="4375" width="5.5" style="58" bestFit="1" customWidth="1"/>
    <col min="4376" max="4377" width="3.625" style="58"/>
    <col min="4378" max="4378" width="4.25" style="58" bestFit="1" customWidth="1"/>
    <col min="4379" max="4608" width="3.625" style="58"/>
    <col min="4609" max="4617" width="3.625" style="58" customWidth="1"/>
    <col min="4618" max="4618" width="4.25" style="58" customWidth="1"/>
    <col min="4619" max="4619" width="5.5" style="58" bestFit="1" customWidth="1"/>
    <col min="4620" max="4621" width="3.625" style="58"/>
    <col min="4622" max="4622" width="5.5" style="58" bestFit="1" customWidth="1"/>
    <col min="4623" max="4624" width="3.625" style="58"/>
    <col min="4625" max="4625" width="4.25" style="58" bestFit="1" customWidth="1"/>
    <col min="4626" max="4627" width="3.625" style="58"/>
    <col min="4628" max="4628" width="4.25" style="58" bestFit="1" customWidth="1"/>
    <col min="4629" max="4630" width="3.625" style="58"/>
    <col min="4631" max="4631" width="5.5" style="58" bestFit="1" customWidth="1"/>
    <col min="4632" max="4633" width="3.625" style="58"/>
    <col min="4634" max="4634" width="4.25" style="58" bestFit="1" customWidth="1"/>
    <col min="4635" max="4864" width="3.625" style="58"/>
    <col min="4865" max="4873" width="3.625" style="58" customWidth="1"/>
    <col min="4874" max="4874" width="4.25" style="58" customWidth="1"/>
    <col min="4875" max="4875" width="5.5" style="58" bestFit="1" customWidth="1"/>
    <col min="4876" max="4877" width="3.625" style="58"/>
    <col min="4878" max="4878" width="5.5" style="58" bestFit="1" customWidth="1"/>
    <col min="4879" max="4880" width="3.625" style="58"/>
    <col min="4881" max="4881" width="4.25" style="58" bestFit="1" customWidth="1"/>
    <col min="4882" max="4883" width="3.625" style="58"/>
    <col min="4884" max="4884" width="4.25" style="58" bestFit="1" customWidth="1"/>
    <col min="4885" max="4886" width="3.625" style="58"/>
    <col min="4887" max="4887" width="5.5" style="58" bestFit="1" customWidth="1"/>
    <col min="4888" max="4889" width="3.625" style="58"/>
    <col min="4890" max="4890" width="4.25" style="58" bestFit="1" customWidth="1"/>
    <col min="4891" max="5120" width="3.625" style="58"/>
    <col min="5121" max="5129" width="3.625" style="58" customWidth="1"/>
    <col min="5130" max="5130" width="4.25" style="58" customWidth="1"/>
    <col min="5131" max="5131" width="5.5" style="58" bestFit="1" customWidth="1"/>
    <col min="5132" max="5133" width="3.625" style="58"/>
    <col min="5134" max="5134" width="5.5" style="58" bestFit="1" customWidth="1"/>
    <col min="5135" max="5136" width="3.625" style="58"/>
    <col min="5137" max="5137" width="4.25" style="58" bestFit="1" customWidth="1"/>
    <col min="5138" max="5139" width="3.625" style="58"/>
    <col min="5140" max="5140" width="4.25" style="58" bestFit="1" customWidth="1"/>
    <col min="5141" max="5142" width="3.625" style="58"/>
    <col min="5143" max="5143" width="5.5" style="58" bestFit="1" customWidth="1"/>
    <col min="5144" max="5145" width="3.625" style="58"/>
    <col min="5146" max="5146" width="4.25" style="58" bestFit="1" customWidth="1"/>
    <col min="5147" max="5376" width="3.625" style="58"/>
    <col min="5377" max="5385" width="3.625" style="58" customWidth="1"/>
    <col min="5386" max="5386" width="4.25" style="58" customWidth="1"/>
    <col min="5387" max="5387" width="5.5" style="58" bestFit="1" customWidth="1"/>
    <col min="5388" max="5389" width="3.625" style="58"/>
    <col min="5390" max="5390" width="5.5" style="58" bestFit="1" customWidth="1"/>
    <col min="5391" max="5392" width="3.625" style="58"/>
    <col min="5393" max="5393" width="4.25" style="58" bestFit="1" customWidth="1"/>
    <col min="5394" max="5395" width="3.625" style="58"/>
    <col min="5396" max="5396" width="4.25" style="58" bestFit="1" customWidth="1"/>
    <col min="5397" max="5398" width="3.625" style="58"/>
    <col min="5399" max="5399" width="5.5" style="58" bestFit="1" customWidth="1"/>
    <col min="5400" max="5401" width="3.625" style="58"/>
    <col min="5402" max="5402" width="4.25" style="58" bestFit="1" customWidth="1"/>
    <col min="5403" max="5632" width="3.625" style="58"/>
    <col min="5633" max="5641" width="3.625" style="58" customWidth="1"/>
    <col min="5642" max="5642" width="4.25" style="58" customWidth="1"/>
    <col min="5643" max="5643" width="5.5" style="58" bestFit="1" customWidth="1"/>
    <col min="5644" max="5645" width="3.625" style="58"/>
    <col min="5646" max="5646" width="5.5" style="58" bestFit="1" customWidth="1"/>
    <col min="5647" max="5648" width="3.625" style="58"/>
    <col min="5649" max="5649" width="4.25" style="58" bestFit="1" customWidth="1"/>
    <col min="5650" max="5651" width="3.625" style="58"/>
    <col min="5652" max="5652" width="4.25" style="58" bestFit="1" customWidth="1"/>
    <col min="5653" max="5654" width="3.625" style="58"/>
    <col min="5655" max="5655" width="5.5" style="58" bestFit="1" customWidth="1"/>
    <col min="5656" max="5657" width="3.625" style="58"/>
    <col min="5658" max="5658" width="4.25" style="58" bestFit="1" customWidth="1"/>
    <col min="5659" max="5888" width="3.625" style="58"/>
    <col min="5889" max="5897" width="3.625" style="58" customWidth="1"/>
    <col min="5898" max="5898" width="4.25" style="58" customWidth="1"/>
    <col min="5899" max="5899" width="5.5" style="58" bestFit="1" customWidth="1"/>
    <col min="5900" max="5901" width="3.625" style="58"/>
    <col min="5902" max="5902" width="5.5" style="58" bestFit="1" customWidth="1"/>
    <col min="5903" max="5904" width="3.625" style="58"/>
    <col min="5905" max="5905" width="4.25" style="58" bestFit="1" customWidth="1"/>
    <col min="5906" max="5907" width="3.625" style="58"/>
    <col min="5908" max="5908" width="4.25" style="58" bestFit="1" customWidth="1"/>
    <col min="5909" max="5910" width="3.625" style="58"/>
    <col min="5911" max="5911" width="5.5" style="58" bestFit="1" customWidth="1"/>
    <col min="5912" max="5913" width="3.625" style="58"/>
    <col min="5914" max="5914" width="4.25" style="58" bestFit="1" customWidth="1"/>
    <col min="5915" max="6144" width="3.625" style="58"/>
    <col min="6145" max="6153" width="3.625" style="58" customWidth="1"/>
    <col min="6154" max="6154" width="4.25" style="58" customWidth="1"/>
    <col min="6155" max="6155" width="5.5" style="58" bestFit="1" customWidth="1"/>
    <col min="6156" max="6157" width="3.625" style="58"/>
    <col min="6158" max="6158" width="5.5" style="58" bestFit="1" customWidth="1"/>
    <col min="6159" max="6160" width="3.625" style="58"/>
    <col min="6161" max="6161" width="4.25" style="58" bestFit="1" customWidth="1"/>
    <col min="6162" max="6163" width="3.625" style="58"/>
    <col min="6164" max="6164" width="4.25" style="58" bestFit="1" customWidth="1"/>
    <col min="6165" max="6166" width="3.625" style="58"/>
    <col min="6167" max="6167" width="5.5" style="58" bestFit="1" customWidth="1"/>
    <col min="6168" max="6169" width="3.625" style="58"/>
    <col min="6170" max="6170" width="4.25" style="58" bestFit="1" customWidth="1"/>
    <col min="6171" max="6400" width="3.625" style="58"/>
    <col min="6401" max="6409" width="3.625" style="58" customWidth="1"/>
    <col min="6410" max="6410" width="4.25" style="58" customWidth="1"/>
    <col min="6411" max="6411" width="5.5" style="58" bestFit="1" customWidth="1"/>
    <col min="6412" max="6413" width="3.625" style="58"/>
    <col min="6414" max="6414" width="5.5" style="58" bestFit="1" customWidth="1"/>
    <col min="6415" max="6416" width="3.625" style="58"/>
    <col min="6417" max="6417" width="4.25" style="58" bestFit="1" customWidth="1"/>
    <col min="6418" max="6419" width="3.625" style="58"/>
    <col min="6420" max="6420" width="4.25" style="58" bestFit="1" customWidth="1"/>
    <col min="6421" max="6422" width="3.625" style="58"/>
    <col min="6423" max="6423" width="5.5" style="58" bestFit="1" customWidth="1"/>
    <col min="6424" max="6425" width="3.625" style="58"/>
    <col min="6426" max="6426" width="4.25" style="58" bestFit="1" customWidth="1"/>
    <col min="6427" max="6656" width="3.625" style="58"/>
    <col min="6657" max="6665" width="3.625" style="58" customWidth="1"/>
    <col min="6666" max="6666" width="4.25" style="58" customWidth="1"/>
    <col min="6667" max="6667" width="5.5" style="58" bestFit="1" customWidth="1"/>
    <col min="6668" max="6669" width="3.625" style="58"/>
    <col min="6670" max="6670" width="5.5" style="58" bestFit="1" customWidth="1"/>
    <col min="6671" max="6672" width="3.625" style="58"/>
    <col min="6673" max="6673" width="4.25" style="58" bestFit="1" customWidth="1"/>
    <col min="6674" max="6675" width="3.625" style="58"/>
    <col min="6676" max="6676" width="4.25" style="58" bestFit="1" customWidth="1"/>
    <col min="6677" max="6678" width="3.625" style="58"/>
    <col min="6679" max="6679" width="5.5" style="58" bestFit="1" customWidth="1"/>
    <col min="6680" max="6681" width="3.625" style="58"/>
    <col min="6682" max="6682" width="4.25" style="58" bestFit="1" customWidth="1"/>
    <col min="6683" max="6912" width="3.625" style="58"/>
    <col min="6913" max="6921" width="3.625" style="58" customWidth="1"/>
    <col min="6922" max="6922" width="4.25" style="58" customWidth="1"/>
    <col min="6923" max="6923" width="5.5" style="58" bestFit="1" customWidth="1"/>
    <col min="6924" max="6925" width="3.625" style="58"/>
    <col min="6926" max="6926" width="5.5" style="58" bestFit="1" customWidth="1"/>
    <col min="6927" max="6928" width="3.625" style="58"/>
    <col min="6929" max="6929" width="4.25" style="58" bestFit="1" customWidth="1"/>
    <col min="6930" max="6931" width="3.625" style="58"/>
    <col min="6932" max="6932" width="4.25" style="58" bestFit="1" customWidth="1"/>
    <col min="6933" max="6934" width="3.625" style="58"/>
    <col min="6935" max="6935" width="5.5" style="58" bestFit="1" customWidth="1"/>
    <col min="6936" max="6937" width="3.625" style="58"/>
    <col min="6938" max="6938" width="4.25" style="58" bestFit="1" customWidth="1"/>
    <col min="6939" max="7168" width="3.625" style="58"/>
    <col min="7169" max="7177" width="3.625" style="58" customWidth="1"/>
    <col min="7178" max="7178" width="4.25" style="58" customWidth="1"/>
    <col min="7179" max="7179" width="5.5" style="58" bestFit="1" customWidth="1"/>
    <col min="7180" max="7181" width="3.625" style="58"/>
    <col min="7182" max="7182" width="5.5" style="58" bestFit="1" customWidth="1"/>
    <col min="7183" max="7184" width="3.625" style="58"/>
    <col min="7185" max="7185" width="4.25" style="58" bestFit="1" customWidth="1"/>
    <col min="7186" max="7187" width="3.625" style="58"/>
    <col min="7188" max="7188" width="4.25" style="58" bestFit="1" customWidth="1"/>
    <col min="7189" max="7190" width="3.625" style="58"/>
    <col min="7191" max="7191" width="5.5" style="58" bestFit="1" customWidth="1"/>
    <col min="7192" max="7193" width="3.625" style="58"/>
    <col min="7194" max="7194" width="4.25" style="58" bestFit="1" customWidth="1"/>
    <col min="7195" max="7424" width="3.625" style="58"/>
    <col min="7425" max="7433" width="3.625" style="58" customWidth="1"/>
    <col min="7434" max="7434" width="4.25" style="58" customWidth="1"/>
    <col min="7435" max="7435" width="5.5" style="58" bestFit="1" customWidth="1"/>
    <col min="7436" max="7437" width="3.625" style="58"/>
    <col min="7438" max="7438" width="5.5" style="58" bestFit="1" customWidth="1"/>
    <col min="7439" max="7440" width="3.625" style="58"/>
    <col min="7441" max="7441" width="4.25" style="58" bestFit="1" customWidth="1"/>
    <col min="7442" max="7443" width="3.625" style="58"/>
    <col min="7444" max="7444" width="4.25" style="58" bestFit="1" customWidth="1"/>
    <col min="7445" max="7446" width="3.625" style="58"/>
    <col min="7447" max="7447" width="5.5" style="58" bestFit="1" customWidth="1"/>
    <col min="7448" max="7449" width="3.625" style="58"/>
    <col min="7450" max="7450" width="4.25" style="58" bestFit="1" customWidth="1"/>
    <col min="7451" max="7680" width="3.625" style="58"/>
    <col min="7681" max="7689" width="3.625" style="58" customWidth="1"/>
    <col min="7690" max="7690" width="4.25" style="58" customWidth="1"/>
    <col min="7691" max="7691" width="5.5" style="58" bestFit="1" customWidth="1"/>
    <col min="7692" max="7693" width="3.625" style="58"/>
    <col min="7694" max="7694" width="5.5" style="58" bestFit="1" customWidth="1"/>
    <col min="7695" max="7696" width="3.625" style="58"/>
    <col min="7697" max="7697" width="4.25" style="58" bestFit="1" customWidth="1"/>
    <col min="7698" max="7699" width="3.625" style="58"/>
    <col min="7700" max="7700" width="4.25" style="58" bestFit="1" customWidth="1"/>
    <col min="7701" max="7702" width="3.625" style="58"/>
    <col min="7703" max="7703" width="5.5" style="58" bestFit="1" customWidth="1"/>
    <col min="7704" max="7705" width="3.625" style="58"/>
    <col min="7706" max="7706" width="4.25" style="58" bestFit="1" customWidth="1"/>
    <col min="7707" max="7936" width="3.625" style="58"/>
    <col min="7937" max="7945" width="3.625" style="58" customWidth="1"/>
    <col min="7946" max="7946" width="4.25" style="58" customWidth="1"/>
    <col min="7947" max="7947" width="5.5" style="58" bestFit="1" customWidth="1"/>
    <col min="7948" max="7949" width="3.625" style="58"/>
    <col min="7950" max="7950" width="5.5" style="58" bestFit="1" customWidth="1"/>
    <col min="7951" max="7952" width="3.625" style="58"/>
    <col min="7953" max="7953" width="4.25" style="58" bestFit="1" customWidth="1"/>
    <col min="7954" max="7955" width="3.625" style="58"/>
    <col min="7956" max="7956" width="4.25" style="58" bestFit="1" customWidth="1"/>
    <col min="7957" max="7958" width="3.625" style="58"/>
    <col min="7959" max="7959" width="5.5" style="58" bestFit="1" customWidth="1"/>
    <col min="7960" max="7961" width="3.625" style="58"/>
    <col min="7962" max="7962" width="4.25" style="58" bestFit="1" customWidth="1"/>
    <col min="7963" max="8192" width="3.625" style="58"/>
    <col min="8193" max="8201" width="3.625" style="58" customWidth="1"/>
    <col min="8202" max="8202" width="4.25" style="58" customWidth="1"/>
    <col min="8203" max="8203" width="5.5" style="58" bestFit="1" customWidth="1"/>
    <col min="8204" max="8205" width="3.625" style="58"/>
    <col min="8206" max="8206" width="5.5" style="58" bestFit="1" customWidth="1"/>
    <col min="8207" max="8208" width="3.625" style="58"/>
    <col min="8209" max="8209" width="4.25" style="58" bestFit="1" customWidth="1"/>
    <col min="8210" max="8211" width="3.625" style="58"/>
    <col min="8212" max="8212" width="4.25" style="58" bestFit="1" customWidth="1"/>
    <col min="8213" max="8214" width="3.625" style="58"/>
    <col min="8215" max="8215" width="5.5" style="58" bestFit="1" customWidth="1"/>
    <col min="8216" max="8217" width="3.625" style="58"/>
    <col min="8218" max="8218" width="4.25" style="58" bestFit="1" customWidth="1"/>
    <col min="8219" max="8448" width="3.625" style="58"/>
    <col min="8449" max="8457" width="3.625" style="58" customWidth="1"/>
    <col min="8458" max="8458" width="4.25" style="58" customWidth="1"/>
    <col min="8459" max="8459" width="5.5" style="58" bestFit="1" customWidth="1"/>
    <col min="8460" max="8461" width="3.625" style="58"/>
    <col min="8462" max="8462" width="5.5" style="58" bestFit="1" customWidth="1"/>
    <col min="8463" max="8464" width="3.625" style="58"/>
    <col min="8465" max="8465" width="4.25" style="58" bestFit="1" customWidth="1"/>
    <col min="8466" max="8467" width="3.625" style="58"/>
    <col min="8468" max="8468" width="4.25" style="58" bestFit="1" customWidth="1"/>
    <col min="8469" max="8470" width="3.625" style="58"/>
    <col min="8471" max="8471" width="5.5" style="58" bestFit="1" customWidth="1"/>
    <col min="8472" max="8473" width="3.625" style="58"/>
    <col min="8474" max="8474" width="4.25" style="58" bestFit="1" customWidth="1"/>
    <col min="8475" max="8704" width="3.625" style="58"/>
    <col min="8705" max="8713" width="3.625" style="58" customWidth="1"/>
    <col min="8714" max="8714" width="4.25" style="58" customWidth="1"/>
    <col min="8715" max="8715" width="5.5" style="58" bestFit="1" customWidth="1"/>
    <col min="8716" max="8717" width="3.625" style="58"/>
    <col min="8718" max="8718" width="5.5" style="58" bestFit="1" customWidth="1"/>
    <col min="8719" max="8720" width="3.625" style="58"/>
    <col min="8721" max="8721" width="4.25" style="58" bestFit="1" customWidth="1"/>
    <col min="8722" max="8723" width="3.625" style="58"/>
    <col min="8724" max="8724" width="4.25" style="58" bestFit="1" customWidth="1"/>
    <col min="8725" max="8726" width="3.625" style="58"/>
    <col min="8727" max="8727" width="5.5" style="58" bestFit="1" customWidth="1"/>
    <col min="8728" max="8729" width="3.625" style="58"/>
    <col min="8730" max="8730" width="4.25" style="58" bestFit="1" customWidth="1"/>
    <col min="8731" max="8960" width="3.625" style="58"/>
    <col min="8961" max="8969" width="3.625" style="58" customWidth="1"/>
    <col min="8970" max="8970" width="4.25" style="58" customWidth="1"/>
    <col min="8971" max="8971" width="5.5" style="58" bestFit="1" customWidth="1"/>
    <col min="8972" max="8973" width="3.625" style="58"/>
    <col min="8974" max="8974" width="5.5" style="58" bestFit="1" customWidth="1"/>
    <col min="8975" max="8976" width="3.625" style="58"/>
    <col min="8977" max="8977" width="4.25" style="58" bestFit="1" customWidth="1"/>
    <col min="8978" max="8979" width="3.625" style="58"/>
    <col min="8980" max="8980" width="4.25" style="58" bestFit="1" customWidth="1"/>
    <col min="8981" max="8982" width="3.625" style="58"/>
    <col min="8983" max="8983" width="5.5" style="58" bestFit="1" customWidth="1"/>
    <col min="8984" max="8985" width="3.625" style="58"/>
    <col min="8986" max="8986" width="4.25" style="58" bestFit="1" customWidth="1"/>
    <col min="8987" max="9216" width="3.625" style="58"/>
    <col min="9217" max="9225" width="3.625" style="58" customWidth="1"/>
    <col min="9226" max="9226" width="4.25" style="58" customWidth="1"/>
    <col min="9227" max="9227" width="5.5" style="58" bestFit="1" customWidth="1"/>
    <col min="9228" max="9229" width="3.625" style="58"/>
    <col min="9230" max="9230" width="5.5" style="58" bestFit="1" customWidth="1"/>
    <col min="9231" max="9232" width="3.625" style="58"/>
    <col min="9233" max="9233" width="4.25" style="58" bestFit="1" customWidth="1"/>
    <col min="9234" max="9235" width="3.625" style="58"/>
    <col min="9236" max="9236" width="4.25" style="58" bestFit="1" customWidth="1"/>
    <col min="9237" max="9238" width="3.625" style="58"/>
    <col min="9239" max="9239" width="5.5" style="58" bestFit="1" customWidth="1"/>
    <col min="9240" max="9241" width="3.625" style="58"/>
    <col min="9242" max="9242" width="4.25" style="58" bestFit="1" customWidth="1"/>
    <col min="9243" max="9472" width="3.625" style="58"/>
    <col min="9473" max="9481" width="3.625" style="58" customWidth="1"/>
    <col min="9482" max="9482" width="4.25" style="58" customWidth="1"/>
    <col min="9483" max="9483" width="5.5" style="58" bestFit="1" customWidth="1"/>
    <col min="9484" max="9485" width="3.625" style="58"/>
    <col min="9486" max="9486" width="5.5" style="58" bestFit="1" customWidth="1"/>
    <col min="9487" max="9488" width="3.625" style="58"/>
    <col min="9489" max="9489" width="4.25" style="58" bestFit="1" customWidth="1"/>
    <col min="9490" max="9491" width="3.625" style="58"/>
    <col min="9492" max="9492" width="4.25" style="58" bestFit="1" customWidth="1"/>
    <col min="9493" max="9494" width="3.625" style="58"/>
    <col min="9495" max="9495" width="5.5" style="58" bestFit="1" customWidth="1"/>
    <col min="9496" max="9497" width="3.625" style="58"/>
    <col min="9498" max="9498" width="4.25" style="58" bestFit="1" customWidth="1"/>
    <col min="9499" max="9728" width="3.625" style="58"/>
    <col min="9729" max="9737" width="3.625" style="58" customWidth="1"/>
    <col min="9738" max="9738" width="4.25" style="58" customWidth="1"/>
    <col min="9739" max="9739" width="5.5" style="58" bestFit="1" customWidth="1"/>
    <col min="9740" max="9741" width="3.625" style="58"/>
    <col min="9742" max="9742" width="5.5" style="58" bestFit="1" customWidth="1"/>
    <col min="9743" max="9744" width="3.625" style="58"/>
    <col min="9745" max="9745" width="4.25" style="58" bestFit="1" customWidth="1"/>
    <col min="9746" max="9747" width="3.625" style="58"/>
    <col min="9748" max="9748" width="4.25" style="58" bestFit="1" customWidth="1"/>
    <col min="9749" max="9750" width="3.625" style="58"/>
    <col min="9751" max="9751" width="5.5" style="58" bestFit="1" customWidth="1"/>
    <col min="9752" max="9753" width="3.625" style="58"/>
    <col min="9754" max="9754" width="4.25" style="58" bestFit="1" customWidth="1"/>
    <col min="9755" max="9984" width="3.625" style="58"/>
    <col min="9985" max="9993" width="3.625" style="58" customWidth="1"/>
    <col min="9994" max="9994" width="4.25" style="58" customWidth="1"/>
    <col min="9995" max="9995" width="5.5" style="58" bestFit="1" customWidth="1"/>
    <col min="9996" max="9997" width="3.625" style="58"/>
    <col min="9998" max="9998" width="5.5" style="58" bestFit="1" customWidth="1"/>
    <col min="9999" max="10000" width="3.625" style="58"/>
    <col min="10001" max="10001" width="4.25" style="58" bestFit="1" customWidth="1"/>
    <col min="10002" max="10003" width="3.625" style="58"/>
    <col min="10004" max="10004" width="4.25" style="58" bestFit="1" customWidth="1"/>
    <col min="10005" max="10006" width="3.625" style="58"/>
    <col min="10007" max="10007" width="5.5" style="58" bestFit="1" customWidth="1"/>
    <col min="10008" max="10009" width="3.625" style="58"/>
    <col min="10010" max="10010" width="4.25" style="58" bestFit="1" customWidth="1"/>
    <col min="10011" max="10240" width="3.625" style="58"/>
    <col min="10241" max="10249" width="3.625" style="58" customWidth="1"/>
    <col min="10250" max="10250" width="4.25" style="58" customWidth="1"/>
    <col min="10251" max="10251" width="5.5" style="58" bestFit="1" customWidth="1"/>
    <col min="10252" max="10253" width="3.625" style="58"/>
    <col min="10254" max="10254" width="5.5" style="58" bestFit="1" customWidth="1"/>
    <col min="10255" max="10256" width="3.625" style="58"/>
    <col min="10257" max="10257" width="4.25" style="58" bestFit="1" customWidth="1"/>
    <col min="10258" max="10259" width="3.625" style="58"/>
    <col min="10260" max="10260" width="4.25" style="58" bestFit="1" customWidth="1"/>
    <col min="10261" max="10262" width="3.625" style="58"/>
    <col min="10263" max="10263" width="5.5" style="58" bestFit="1" customWidth="1"/>
    <col min="10264" max="10265" width="3.625" style="58"/>
    <col min="10266" max="10266" width="4.25" style="58" bestFit="1" customWidth="1"/>
    <col min="10267" max="10496" width="3.625" style="58"/>
    <col min="10497" max="10505" width="3.625" style="58" customWidth="1"/>
    <col min="10506" max="10506" width="4.25" style="58" customWidth="1"/>
    <col min="10507" max="10507" width="5.5" style="58" bestFit="1" customWidth="1"/>
    <col min="10508" max="10509" width="3.625" style="58"/>
    <col min="10510" max="10510" width="5.5" style="58" bestFit="1" customWidth="1"/>
    <col min="10511" max="10512" width="3.625" style="58"/>
    <col min="10513" max="10513" width="4.25" style="58" bestFit="1" customWidth="1"/>
    <col min="10514" max="10515" width="3.625" style="58"/>
    <col min="10516" max="10516" width="4.25" style="58" bestFit="1" customWidth="1"/>
    <col min="10517" max="10518" width="3.625" style="58"/>
    <col min="10519" max="10519" width="5.5" style="58" bestFit="1" customWidth="1"/>
    <col min="10520" max="10521" width="3.625" style="58"/>
    <col min="10522" max="10522" width="4.25" style="58" bestFit="1" customWidth="1"/>
    <col min="10523" max="10752" width="3.625" style="58"/>
    <col min="10753" max="10761" width="3.625" style="58" customWidth="1"/>
    <col min="10762" max="10762" width="4.25" style="58" customWidth="1"/>
    <col min="10763" max="10763" width="5.5" style="58" bestFit="1" customWidth="1"/>
    <col min="10764" max="10765" width="3.625" style="58"/>
    <col min="10766" max="10766" width="5.5" style="58" bestFit="1" customWidth="1"/>
    <col min="10767" max="10768" width="3.625" style="58"/>
    <col min="10769" max="10769" width="4.25" style="58" bestFit="1" customWidth="1"/>
    <col min="10770" max="10771" width="3.625" style="58"/>
    <col min="10772" max="10772" width="4.25" style="58" bestFit="1" customWidth="1"/>
    <col min="10773" max="10774" width="3.625" style="58"/>
    <col min="10775" max="10775" width="5.5" style="58" bestFit="1" customWidth="1"/>
    <col min="10776" max="10777" width="3.625" style="58"/>
    <col min="10778" max="10778" width="4.25" style="58" bestFit="1" customWidth="1"/>
    <col min="10779" max="11008" width="3.625" style="58"/>
    <col min="11009" max="11017" width="3.625" style="58" customWidth="1"/>
    <col min="11018" max="11018" width="4.25" style="58" customWidth="1"/>
    <col min="11019" max="11019" width="5.5" style="58" bestFit="1" customWidth="1"/>
    <col min="11020" max="11021" width="3.625" style="58"/>
    <col min="11022" max="11022" width="5.5" style="58" bestFit="1" customWidth="1"/>
    <col min="11023" max="11024" width="3.625" style="58"/>
    <col min="11025" max="11025" width="4.25" style="58" bestFit="1" customWidth="1"/>
    <col min="11026" max="11027" width="3.625" style="58"/>
    <col min="11028" max="11028" width="4.25" style="58" bestFit="1" customWidth="1"/>
    <col min="11029" max="11030" width="3.625" style="58"/>
    <col min="11031" max="11031" width="5.5" style="58" bestFit="1" customWidth="1"/>
    <col min="11032" max="11033" width="3.625" style="58"/>
    <col min="11034" max="11034" width="4.25" style="58" bestFit="1" customWidth="1"/>
    <col min="11035" max="11264" width="3.625" style="58"/>
    <col min="11265" max="11273" width="3.625" style="58" customWidth="1"/>
    <col min="11274" max="11274" width="4.25" style="58" customWidth="1"/>
    <col min="11275" max="11275" width="5.5" style="58" bestFit="1" customWidth="1"/>
    <col min="11276" max="11277" width="3.625" style="58"/>
    <col min="11278" max="11278" width="5.5" style="58" bestFit="1" customWidth="1"/>
    <col min="11279" max="11280" width="3.625" style="58"/>
    <col min="11281" max="11281" width="4.25" style="58" bestFit="1" customWidth="1"/>
    <col min="11282" max="11283" width="3.625" style="58"/>
    <col min="11284" max="11284" width="4.25" style="58" bestFit="1" customWidth="1"/>
    <col min="11285" max="11286" width="3.625" style="58"/>
    <col min="11287" max="11287" width="5.5" style="58" bestFit="1" customWidth="1"/>
    <col min="11288" max="11289" width="3.625" style="58"/>
    <col min="11290" max="11290" width="4.25" style="58" bestFit="1" customWidth="1"/>
    <col min="11291" max="11520" width="3.625" style="58"/>
    <col min="11521" max="11529" width="3.625" style="58" customWidth="1"/>
    <col min="11530" max="11530" width="4.25" style="58" customWidth="1"/>
    <col min="11531" max="11531" width="5.5" style="58" bestFit="1" customWidth="1"/>
    <col min="11532" max="11533" width="3.625" style="58"/>
    <col min="11534" max="11534" width="5.5" style="58" bestFit="1" customWidth="1"/>
    <col min="11535" max="11536" width="3.625" style="58"/>
    <col min="11537" max="11537" width="4.25" style="58" bestFit="1" customWidth="1"/>
    <col min="11538" max="11539" width="3.625" style="58"/>
    <col min="11540" max="11540" width="4.25" style="58" bestFit="1" customWidth="1"/>
    <col min="11541" max="11542" width="3.625" style="58"/>
    <col min="11543" max="11543" width="5.5" style="58" bestFit="1" customWidth="1"/>
    <col min="11544" max="11545" width="3.625" style="58"/>
    <col min="11546" max="11546" width="4.25" style="58" bestFit="1" customWidth="1"/>
    <col min="11547" max="11776" width="3.625" style="58"/>
    <col min="11777" max="11785" width="3.625" style="58" customWidth="1"/>
    <col min="11786" max="11786" width="4.25" style="58" customWidth="1"/>
    <col min="11787" max="11787" width="5.5" style="58" bestFit="1" customWidth="1"/>
    <col min="11788" max="11789" width="3.625" style="58"/>
    <col min="11790" max="11790" width="5.5" style="58" bestFit="1" customWidth="1"/>
    <col min="11791" max="11792" width="3.625" style="58"/>
    <col min="11793" max="11793" width="4.25" style="58" bestFit="1" customWidth="1"/>
    <col min="11794" max="11795" width="3.625" style="58"/>
    <col min="11796" max="11796" width="4.25" style="58" bestFit="1" customWidth="1"/>
    <col min="11797" max="11798" width="3.625" style="58"/>
    <col min="11799" max="11799" width="5.5" style="58" bestFit="1" customWidth="1"/>
    <col min="11800" max="11801" width="3.625" style="58"/>
    <col min="11802" max="11802" width="4.25" style="58" bestFit="1" customWidth="1"/>
    <col min="11803" max="12032" width="3.625" style="58"/>
    <col min="12033" max="12041" width="3.625" style="58" customWidth="1"/>
    <col min="12042" max="12042" width="4.25" style="58" customWidth="1"/>
    <col min="12043" max="12043" width="5.5" style="58" bestFit="1" customWidth="1"/>
    <col min="12044" max="12045" width="3.625" style="58"/>
    <col min="12046" max="12046" width="5.5" style="58" bestFit="1" customWidth="1"/>
    <col min="12047" max="12048" width="3.625" style="58"/>
    <col min="12049" max="12049" width="4.25" style="58" bestFit="1" customWidth="1"/>
    <col min="12050" max="12051" width="3.625" style="58"/>
    <col min="12052" max="12052" width="4.25" style="58" bestFit="1" customWidth="1"/>
    <col min="12053" max="12054" width="3.625" style="58"/>
    <col min="12055" max="12055" width="5.5" style="58" bestFit="1" customWidth="1"/>
    <col min="12056" max="12057" width="3.625" style="58"/>
    <col min="12058" max="12058" width="4.25" style="58" bestFit="1" customWidth="1"/>
    <col min="12059" max="12288" width="3.625" style="58"/>
    <col min="12289" max="12297" width="3.625" style="58" customWidth="1"/>
    <col min="12298" max="12298" width="4.25" style="58" customWidth="1"/>
    <col min="12299" max="12299" width="5.5" style="58" bestFit="1" customWidth="1"/>
    <col min="12300" max="12301" width="3.625" style="58"/>
    <col min="12302" max="12302" width="5.5" style="58" bestFit="1" customWidth="1"/>
    <col min="12303" max="12304" width="3.625" style="58"/>
    <col min="12305" max="12305" width="4.25" style="58" bestFit="1" customWidth="1"/>
    <col min="12306" max="12307" width="3.625" style="58"/>
    <col min="12308" max="12308" width="4.25" style="58" bestFit="1" customWidth="1"/>
    <col min="12309" max="12310" width="3.625" style="58"/>
    <col min="12311" max="12311" width="5.5" style="58" bestFit="1" customWidth="1"/>
    <col min="12312" max="12313" width="3.625" style="58"/>
    <col min="12314" max="12314" width="4.25" style="58" bestFit="1" customWidth="1"/>
    <col min="12315" max="12544" width="3.625" style="58"/>
    <col min="12545" max="12553" width="3.625" style="58" customWidth="1"/>
    <col min="12554" max="12554" width="4.25" style="58" customWidth="1"/>
    <col min="12555" max="12555" width="5.5" style="58" bestFit="1" customWidth="1"/>
    <col min="12556" max="12557" width="3.625" style="58"/>
    <col min="12558" max="12558" width="5.5" style="58" bestFit="1" customWidth="1"/>
    <col min="12559" max="12560" width="3.625" style="58"/>
    <col min="12561" max="12561" width="4.25" style="58" bestFit="1" customWidth="1"/>
    <col min="12562" max="12563" width="3.625" style="58"/>
    <col min="12564" max="12564" width="4.25" style="58" bestFit="1" customWidth="1"/>
    <col min="12565" max="12566" width="3.625" style="58"/>
    <col min="12567" max="12567" width="5.5" style="58" bestFit="1" customWidth="1"/>
    <col min="12568" max="12569" width="3.625" style="58"/>
    <col min="12570" max="12570" width="4.25" style="58" bestFit="1" customWidth="1"/>
    <col min="12571" max="12800" width="3.625" style="58"/>
    <col min="12801" max="12809" width="3.625" style="58" customWidth="1"/>
    <col min="12810" max="12810" width="4.25" style="58" customWidth="1"/>
    <col min="12811" max="12811" width="5.5" style="58" bestFit="1" customWidth="1"/>
    <col min="12812" max="12813" width="3.625" style="58"/>
    <col min="12814" max="12814" width="5.5" style="58" bestFit="1" customWidth="1"/>
    <col min="12815" max="12816" width="3.625" style="58"/>
    <col min="12817" max="12817" width="4.25" style="58" bestFit="1" customWidth="1"/>
    <col min="12818" max="12819" width="3.625" style="58"/>
    <col min="12820" max="12820" width="4.25" style="58" bestFit="1" customWidth="1"/>
    <col min="12821" max="12822" width="3.625" style="58"/>
    <col min="12823" max="12823" width="5.5" style="58" bestFit="1" customWidth="1"/>
    <col min="12824" max="12825" width="3.625" style="58"/>
    <col min="12826" max="12826" width="4.25" style="58" bestFit="1" customWidth="1"/>
    <col min="12827" max="13056" width="3.625" style="58"/>
    <col min="13057" max="13065" width="3.625" style="58" customWidth="1"/>
    <col min="13066" max="13066" width="4.25" style="58" customWidth="1"/>
    <col min="13067" max="13067" width="5.5" style="58" bestFit="1" customWidth="1"/>
    <col min="13068" max="13069" width="3.625" style="58"/>
    <col min="13070" max="13070" width="5.5" style="58" bestFit="1" customWidth="1"/>
    <col min="13071" max="13072" width="3.625" style="58"/>
    <col min="13073" max="13073" width="4.25" style="58" bestFit="1" customWidth="1"/>
    <col min="13074" max="13075" width="3.625" style="58"/>
    <col min="13076" max="13076" width="4.25" style="58" bestFit="1" customWidth="1"/>
    <col min="13077" max="13078" width="3.625" style="58"/>
    <col min="13079" max="13079" width="5.5" style="58" bestFit="1" customWidth="1"/>
    <col min="13080" max="13081" width="3.625" style="58"/>
    <col min="13082" max="13082" width="4.25" style="58" bestFit="1" customWidth="1"/>
    <col min="13083" max="13312" width="3.625" style="58"/>
    <col min="13313" max="13321" width="3.625" style="58" customWidth="1"/>
    <col min="13322" max="13322" width="4.25" style="58" customWidth="1"/>
    <col min="13323" max="13323" width="5.5" style="58" bestFit="1" customWidth="1"/>
    <col min="13324" max="13325" width="3.625" style="58"/>
    <col min="13326" max="13326" width="5.5" style="58" bestFit="1" customWidth="1"/>
    <col min="13327" max="13328" width="3.625" style="58"/>
    <col min="13329" max="13329" width="4.25" style="58" bestFit="1" customWidth="1"/>
    <col min="13330" max="13331" width="3.625" style="58"/>
    <col min="13332" max="13332" width="4.25" style="58" bestFit="1" customWidth="1"/>
    <col min="13333" max="13334" width="3.625" style="58"/>
    <col min="13335" max="13335" width="5.5" style="58" bestFit="1" customWidth="1"/>
    <col min="13336" max="13337" width="3.625" style="58"/>
    <col min="13338" max="13338" width="4.25" style="58" bestFit="1" customWidth="1"/>
    <col min="13339" max="13568" width="3.625" style="58"/>
    <col min="13569" max="13577" width="3.625" style="58" customWidth="1"/>
    <col min="13578" max="13578" width="4.25" style="58" customWidth="1"/>
    <col min="13579" max="13579" width="5.5" style="58" bestFit="1" customWidth="1"/>
    <col min="13580" max="13581" width="3.625" style="58"/>
    <col min="13582" max="13582" width="5.5" style="58" bestFit="1" customWidth="1"/>
    <col min="13583" max="13584" width="3.625" style="58"/>
    <col min="13585" max="13585" width="4.25" style="58" bestFit="1" customWidth="1"/>
    <col min="13586" max="13587" width="3.625" style="58"/>
    <col min="13588" max="13588" width="4.25" style="58" bestFit="1" customWidth="1"/>
    <col min="13589" max="13590" width="3.625" style="58"/>
    <col min="13591" max="13591" width="5.5" style="58" bestFit="1" customWidth="1"/>
    <col min="13592" max="13593" width="3.625" style="58"/>
    <col min="13594" max="13594" width="4.25" style="58" bestFit="1" customWidth="1"/>
    <col min="13595" max="13824" width="3.625" style="58"/>
    <col min="13825" max="13833" width="3.625" style="58" customWidth="1"/>
    <col min="13834" max="13834" width="4.25" style="58" customWidth="1"/>
    <col min="13835" max="13835" width="5.5" style="58" bestFit="1" customWidth="1"/>
    <col min="13836" max="13837" width="3.625" style="58"/>
    <col min="13838" max="13838" width="5.5" style="58" bestFit="1" customWidth="1"/>
    <col min="13839" max="13840" width="3.625" style="58"/>
    <col min="13841" max="13841" width="4.25" style="58" bestFit="1" customWidth="1"/>
    <col min="13842" max="13843" width="3.625" style="58"/>
    <col min="13844" max="13844" width="4.25" style="58" bestFit="1" customWidth="1"/>
    <col min="13845" max="13846" width="3.625" style="58"/>
    <col min="13847" max="13847" width="5.5" style="58" bestFit="1" customWidth="1"/>
    <col min="13848" max="13849" width="3.625" style="58"/>
    <col min="13850" max="13850" width="4.25" style="58" bestFit="1" customWidth="1"/>
    <col min="13851" max="14080" width="3.625" style="58"/>
    <col min="14081" max="14089" width="3.625" style="58" customWidth="1"/>
    <col min="14090" max="14090" width="4.25" style="58" customWidth="1"/>
    <col min="14091" max="14091" width="5.5" style="58" bestFit="1" customWidth="1"/>
    <col min="14092" max="14093" width="3.625" style="58"/>
    <col min="14094" max="14094" width="5.5" style="58" bestFit="1" customWidth="1"/>
    <col min="14095" max="14096" width="3.625" style="58"/>
    <col min="14097" max="14097" width="4.25" style="58" bestFit="1" customWidth="1"/>
    <col min="14098" max="14099" width="3.625" style="58"/>
    <col min="14100" max="14100" width="4.25" style="58" bestFit="1" customWidth="1"/>
    <col min="14101" max="14102" width="3.625" style="58"/>
    <col min="14103" max="14103" width="5.5" style="58" bestFit="1" customWidth="1"/>
    <col min="14104" max="14105" width="3.625" style="58"/>
    <col min="14106" max="14106" width="4.25" style="58" bestFit="1" customWidth="1"/>
    <col min="14107" max="14336" width="3.625" style="58"/>
    <col min="14337" max="14345" width="3.625" style="58" customWidth="1"/>
    <col min="14346" max="14346" width="4.25" style="58" customWidth="1"/>
    <col min="14347" max="14347" width="5.5" style="58" bestFit="1" customWidth="1"/>
    <col min="14348" max="14349" width="3.625" style="58"/>
    <col min="14350" max="14350" width="5.5" style="58" bestFit="1" customWidth="1"/>
    <col min="14351" max="14352" width="3.625" style="58"/>
    <col min="14353" max="14353" width="4.25" style="58" bestFit="1" customWidth="1"/>
    <col min="14354" max="14355" width="3.625" style="58"/>
    <col min="14356" max="14356" width="4.25" style="58" bestFit="1" customWidth="1"/>
    <col min="14357" max="14358" width="3.625" style="58"/>
    <col min="14359" max="14359" width="5.5" style="58" bestFit="1" customWidth="1"/>
    <col min="14360" max="14361" width="3.625" style="58"/>
    <col min="14362" max="14362" width="4.25" style="58" bestFit="1" customWidth="1"/>
    <col min="14363" max="14592" width="3.625" style="58"/>
    <col min="14593" max="14601" width="3.625" style="58" customWidth="1"/>
    <col min="14602" max="14602" width="4.25" style="58" customWidth="1"/>
    <col min="14603" max="14603" width="5.5" style="58" bestFit="1" customWidth="1"/>
    <col min="14604" max="14605" width="3.625" style="58"/>
    <col min="14606" max="14606" width="5.5" style="58" bestFit="1" customWidth="1"/>
    <col min="14607" max="14608" width="3.625" style="58"/>
    <col min="14609" max="14609" width="4.25" style="58" bestFit="1" customWidth="1"/>
    <col min="14610" max="14611" width="3.625" style="58"/>
    <col min="14612" max="14612" width="4.25" style="58" bestFit="1" customWidth="1"/>
    <col min="14613" max="14614" width="3.625" style="58"/>
    <col min="14615" max="14615" width="5.5" style="58" bestFit="1" customWidth="1"/>
    <col min="14616" max="14617" width="3.625" style="58"/>
    <col min="14618" max="14618" width="4.25" style="58" bestFit="1" customWidth="1"/>
    <col min="14619" max="14848" width="3.625" style="58"/>
    <col min="14849" max="14857" width="3.625" style="58" customWidth="1"/>
    <col min="14858" max="14858" width="4.25" style="58" customWidth="1"/>
    <col min="14859" max="14859" width="5.5" style="58" bestFit="1" customWidth="1"/>
    <col min="14860" max="14861" width="3.625" style="58"/>
    <col min="14862" max="14862" width="5.5" style="58" bestFit="1" customWidth="1"/>
    <col min="14863" max="14864" width="3.625" style="58"/>
    <col min="14865" max="14865" width="4.25" style="58" bestFit="1" customWidth="1"/>
    <col min="14866" max="14867" width="3.625" style="58"/>
    <col min="14868" max="14868" width="4.25" style="58" bestFit="1" customWidth="1"/>
    <col min="14869" max="14870" width="3.625" style="58"/>
    <col min="14871" max="14871" width="5.5" style="58" bestFit="1" customWidth="1"/>
    <col min="14872" max="14873" width="3.625" style="58"/>
    <col min="14874" max="14874" width="4.25" style="58" bestFit="1" customWidth="1"/>
    <col min="14875" max="15104" width="3.625" style="58"/>
    <col min="15105" max="15113" width="3.625" style="58" customWidth="1"/>
    <col min="15114" max="15114" width="4.25" style="58" customWidth="1"/>
    <col min="15115" max="15115" width="5.5" style="58" bestFit="1" customWidth="1"/>
    <col min="15116" max="15117" width="3.625" style="58"/>
    <col min="15118" max="15118" width="5.5" style="58" bestFit="1" customWidth="1"/>
    <col min="15119" max="15120" width="3.625" style="58"/>
    <col min="15121" max="15121" width="4.25" style="58" bestFit="1" customWidth="1"/>
    <col min="15122" max="15123" width="3.625" style="58"/>
    <col min="15124" max="15124" width="4.25" style="58" bestFit="1" customWidth="1"/>
    <col min="15125" max="15126" width="3.625" style="58"/>
    <col min="15127" max="15127" width="5.5" style="58" bestFit="1" customWidth="1"/>
    <col min="15128" max="15129" width="3.625" style="58"/>
    <col min="15130" max="15130" width="4.25" style="58" bestFit="1" customWidth="1"/>
    <col min="15131" max="15360" width="3.625" style="58"/>
    <col min="15361" max="15369" width="3.625" style="58" customWidth="1"/>
    <col min="15370" max="15370" width="4.25" style="58" customWidth="1"/>
    <col min="15371" max="15371" width="5.5" style="58" bestFit="1" customWidth="1"/>
    <col min="15372" max="15373" width="3.625" style="58"/>
    <col min="15374" max="15374" width="5.5" style="58" bestFit="1" customWidth="1"/>
    <col min="15375" max="15376" width="3.625" style="58"/>
    <col min="15377" max="15377" width="4.25" style="58" bestFit="1" customWidth="1"/>
    <col min="15378" max="15379" width="3.625" style="58"/>
    <col min="15380" max="15380" width="4.25" style="58" bestFit="1" customWidth="1"/>
    <col min="15381" max="15382" width="3.625" style="58"/>
    <col min="15383" max="15383" width="5.5" style="58" bestFit="1" customWidth="1"/>
    <col min="15384" max="15385" width="3.625" style="58"/>
    <col min="15386" max="15386" width="4.25" style="58" bestFit="1" customWidth="1"/>
    <col min="15387" max="15616" width="3.625" style="58"/>
    <col min="15617" max="15625" width="3.625" style="58" customWidth="1"/>
    <col min="15626" max="15626" width="4.25" style="58" customWidth="1"/>
    <col min="15627" max="15627" width="5.5" style="58" bestFit="1" customWidth="1"/>
    <col min="15628" max="15629" width="3.625" style="58"/>
    <col min="15630" max="15630" width="5.5" style="58" bestFit="1" customWidth="1"/>
    <col min="15631" max="15632" width="3.625" style="58"/>
    <col min="15633" max="15633" width="4.25" style="58" bestFit="1" customWidth="1"/>
    <col min="15634" max="15635" width="3.625" style="58"/>
    <col min="15636" max="15636" width="4.25" style="58" bestFit="1" customWidth="1"/>
    <col min="15637" max="15638" width="3.625" style="58"/>
    <col min="15639" max="15639" width="5.5" style="58" bestFit="1" customWidth="1"/>
    <col min="15640" max="15641" width="3.625" style="58"/>
    <col min="15642" max="15642" width="4.25" style="58" bestFit="1" customWidth="1"/>
    <col min="15643" max="15872" width="3.625" style="58"/>
    <col min="15873" max="15881" width="3.625" style="58" customWidth="1"/>
    <col min="15882" max="15882" width="4.25" style="58" customWidth="1"/>
    <col min="15883" max="15883" width="5.5" style="58" bestFit="1" customWidth="1"/>
    <col min="15884" max="15885" width="3.625" style="58"/>
    <col min="15886" max="15886" width="5.5" style="58" bestFit="1" customWidth="1"/>
    <col min="15887" max="15888" width="3.625" style="58"/>
    <col min="15889" max="15889" width="4.25" style="58" bestFit="1" customWidth="1"/>
    <col min="15890" max="15891" width="3.625" style="58"/>
    <col min="15892" max="15892" width="4.25" style="58" bestFit="1" customWidth="1"/>
    <col min="15893" max="15894" width="3.625" style="58"/>
    <col min="15895" max="15895" width="5.5" style="58" bestFit="1" customWidth="1"/>
    <col min="15896" max="15897" width="3.625" style="58"/>
    <col min="15898" max="15898" width="4.25" style="58" bestFit="1" customWidth="1"/>
    <col min="15899" max="16128" width="3.625" style="58"/>
    <col min="16129" max="16137" width="3.625" style="58" customWidth="1"/>
    <col min="16138" max="16138" width="4.25" style="58" customWidth="1"/>
    <col min="16139" max="16139" width="5.5" style="58" bestFit="1" customWidth="1"/>
    <col min="16140" max="16141" width="3.625" style="58"/>
    <col min="16142" max="16142" width="5.5" style="58" bestFit="1" customWidth="1"/>
    <col min="16143" max="16144" width="3.625" style="58"/>
    <col min="16145" max="16145" width="4.25" style="58" bestFit="1" customWidth="1"/>
    <col min="16146" max="16147" width="3.625" style="58"/>
    <col min="16148" max="16148" width="4.25" style="58" bestFit="1" customWidth="1"/>
    <col min="16149" max="16150" width="3.625" style="58"/>
    <col min="16151" max="16151" width="5.5" style="58" bestFit="1" customWidth="1"/>
    <col min="16152" max="16153" width="3.625" style="58"/>
    <col min="16154" max="16154" width="4.25" style="58" bestFit="1" customWidth="1"/>
    <col min="16155" max="16384" width="3.625" style="58"/>
  </cols>
  <sheetData>
    <row r="1" spans="1:31" ht="24.75" customHeight="1" x14ac:dyDescent="0.15">
      <c r="A1" s="360" t="s">
        <v>382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</row>
    <row r="2" spans="1:31" ht="16.5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21.95" customHeight="1" thickBot="1" x14ac:dyDescent="0.2">
      <c r="U3" s="292" t="s">
        <v>307</v>
      </c>
      <c r="V3" s="292"/>
      <c r="W3" s="292"/>
      <c r="X3" s="292"/>
      <c r="Y3" s="292"/>
      <c r="Z3" s="292"/>
      <c r="AA3" s="292"/>
      <c r="AB3" s="292"/>
      <c r="AC3" s="292"/>
      <c r="AD3" s="292"/>
      <c r="AE3" s="292"/>
    </row>
    <row r="4" spans="1:31" ht="26.1" customHeight="1" x14ac:dyDescent="0.15">
      <c r="B4" s="257" t="s">
        <v>308</v>
      </c>
      <c r="C4" s="257"/>
      <c r="D4" s="257"/>
      <c r="E4" s="257"/>
      <c r="F4" s="257"/>
      <c r="G4" s="421"/>
      <c r="H4" s="471" t="s">
        <v>24</v>
      </c>
      <c r="I4" s="471"/>
      <c r="J4" s="471"/>
      <c r="K4" s="471" t="s">
        <v>383</v>
      </c>
      <c r="L4" s="471"/>
      <c r="M4" s="471"/>
      <c r="N4" s="471" t="s">
        <v>384</v>
      </c>
      <c r="O4" s="471"/>
      <c r="P4" s="471"/>
      <c r="Q4" s="471" t="s">
        <v>385</v>
      </c>
      <c r="R4" s="471"/>
      <c r="S4" s="471"/>
      <c r="T4" s="471" t="s">
        <v>386</v>
      </c>
      <c r="U4" s="471"/>
      <c r="V4" s="471"/>
      <c r="W4" s="471" t="s">
        <v>387</v>
      </c>
      <c r="X4" s="471"/>
      <c r="Y4" s="471"/>
      <c r="Z4" s="471" t="s">
        <v>388</v>
      </c>
      <c r="AA4" s="471"/>
      <c r="AB4" s="471"/>
      <c r="AC4" s="471" t="s">
        <v>389</v>
      </c>
      <c r="AD4" s="471"/>
      <c r="AE4" s="473"/>
    </row>
    <row r="5" spans="1:31" ht="28.5" customHeight="1" x14ac:dyDescent="0.15">
      <c r="B5" s="377" t="s">
        <v>390</v>
      </c>
      <c r="C5" s="377"/>
      <c r="D5" s="377"/>
      <c r="E5" s="377"/>
      <c r="F5" s="377"/>
      <c r="G5" s="377"/>
      <c r="H5" s="476">
        <f>SUM(K5:AE5,H30:AE30)</f>
        <v>30923</v>
      </c>
      <c r="I5" s="477"/>
      <c r="J5" s="477"/>
      <c r="K5" s="478">
        <f>SUM(K6,K8:M26)</f>
        <v>443</v>
      </c>
      <c r="L5" s="478"/>
      <c r="M5" s="478"/>
      <c r="N5" s="478">
        <f>SUM(N6,N8:P26)</f>
        <v>1720</v>
      </c>
      <c r="O5" s="478"/>
      <c r="P5" s="478"/>
      <c r="Q5" s="478">
        <f>SUM(Q6,Q8:S26)</f>
        <v>2107</v>
      </c>
      <c r="R5" s="478"/>
      <c r="S5" s="478"/>
      <c r="T5" s="478">
        <f>SUM(T6,T8:V26)</f>
        <v>2191</v>
      </c>
      <c r="U5" s="478"/>
      <c r="V5" s="478"/>
      <c r="W5" s="478">
        <f>SUM(W6,W8:Y26)</f>
        <v>2495</v>
      </c>
      <c r="X5" s="478"/>
      <c r="Y5" s="478"/>
      <c r="Z5" s="478">
        <f>SUM(Z6,Z8:AB26)</f>
        <v>3123</v>
      </c>
      <c r="AA5" s="478"/>
      <c r="AB5" s="478"/>
      <c r="AC5" s="478">
        <f>SUM(AC6,AC8:AE26)</f>
        <v>3339</v>
      </c>
      <c r="AD5" s="478"/>
      <c r="AE5" s="478"/>
    </row>
    <row r="6" spans="1:31" ht="27.95" customHeight="1" x14ac:dyDescent="0.15">
      <c r="B6" s="57" t="s">
        <v>391</v>
      </c>
      <c r="C6" s="442" t="s">
        <v>317</v>
      </c>
      <c r="D6" s="441"/>
      <c r="E6" s="441"/>
      <c r="F6" s="441"/>
      <c r="G6" s="441"/>
      <c r="H6" s="451">
        <v>2847</v>
      </c>
      <c r="I6" s="452"/>
      <c r="J6" s="452"/>
      <c r="K6" s="455">
        <v>8</v>
      </c>
      <c r="L6" s="455"/>
      <c r="M6" s="455"/>
      <c r="N6" s="455">
        <v>62</v>
      </c>
      <c r="O6" s="455"/>
      <c r="P6" s="455"/>
      <c r="Q6" s="455">
        <v>139</v>
      </c>
      <c r="R6" s="455"/>
      <c r="S6" s="455"/>
      <c r="T6" s="455">
        <v>159</v>
      </c>
      <c r="U6" s="455"/>
      <c r="V6" s="455"/>
      <c r="W6" s="455">
        <v>172</v>
      </c>
      <c r="X6" s="455"/>
      <c r="Y6" s="455"/>
      <c r="Z6" s="455">
        <v>197</v>
      </c>
      <c r="AA6" s="455"/>
      <c r="AB6" s="455"/>
      <c r="AC6" s="455">
        <v>201</v>
      </c>
      <c r="AD6" s="455"/>
      <c r="AE6" s="455"/>
    </row>
    <row r="7" spans="1:31" ht="27.95" customHeight="1" x14ac:dyDescent="0.15">
      <c r="B7" s="57"/>
      <c r="C7" s="442" t="s">
        <v>318</v>
      </c>
      <c r="D7" s="442"/>
      <c r="E7" s="442"/>
      <c r="F7" s="40"/>
      <c r="G7" s="40"/>
      <c r="H7" s="451">
        <v>2842</v>
      </c>
      <c r="I7" s="452"/>
      <c r="J7" s="452"/>
      <c r="K7" s="455">
        <v>8</v>
      </c>
      <c r="L7" s="455"/>
      <c r="M7" s="455"/>
      <c r="N7" s="455">
        <v>62</v>
      </c>
      <c r="O7" s="455"/>
      <c r="P7" s="455"/>
      <c r="Q7" s="455">
        <v>139</v>
      </c>
      <c r="R7" s="455"/>
      <c r="S7" s="455"/>
      <c r="T7" s="455">
        <v>159</v>
      </c>
      <c r="U7" s="455"/>
      <c r="V7" s="455"/>
      <c r="W7" s="455">
        <v>172</v>
      </c>
      <c r="X7" s="455"/>
      <c r="Y7" s="455"/>
      <c r="Z7" s="455">
        <v>197</v>
      </c>
      <c r="AA7" s="455"/>
      <c r="AB7" s="455"/>
      <c r="AC7" s="455">
        <v>200</v>
      </c>
      <c r="AD7" s="455"/>
      <c r="AE7" s="455"/>
    </row>
    <row r="8" spans="1:31" ht="27.95" customHeight="1" x14ac:dyDescent="0.15">
      <c r="B8" s="136" t="s">
        <v>392</v>
      </c>
      <c r="C8" s="441" t="s">
        <v>320</v>
      </c>
      <c r="D8" s="441"/>
      <c r="E8" s="441"/>
      <c r="F8" s="441"/>
      <c r="G8" s="441"/>
      <c r="H8" s="451">
        <v>460</v>
      </c>
      <c r="I8" s="452"/>
      <c r="J8" s="452"/>
      <c r="K8" s="455">
        <v>13</v>
      </c>
      <c r="L8" s="455"/>
      <c r="M8" s="455"/>
      <c r="N8" s="455">
        <v>46</v>
      </c>
      <c r="O8" s="455"/>
      <c r="P8" s="455"/>
      <c r="Q8" s="455">
        <v>13</v>
      </c>
      <c r="R8" s="455"/>
      <c r="S8" s="455"/>
      <c r="T8" s="455">
        <v>35</v>
      </c>
      <c r="U8" s="455"/>
      <c r="V8" s="455"/>
      <c r="W8" s="455">
        <v>25</v>
      </c>
      <c r="X8" s="455"/>
      <c r="Y8" s="455"/>
      <c r="Z8" s="455">
        <v>26</v>
      </c>
      <c r="AA8" s="455"/>
      <c r="AB8" s="455"/>
      <c r="AC8" s="455">
        <v>36</v>
      </c>
      <c r="AD8" s="455"/>
      <c r="AE8" s="455"/>
    </row>
    <row r="9" spans="1:31" ht="27.95" customHeight="1" x14ac:dyDescent="0.15">
      <c r="B9" s="136" t="s">
        <v>393</v>
      </c>
      <c r="C9" s="447" t="s">
        <v>394</v>
      </c>
      <c r="D9" s="461"/>
      <c r="E9" s="461"/>
      <c r="F9" s="461"/>
      <c r="G9" s="462"/>
      <c r="H9" s="451">
        <v>7</v>
      </c>
      <c r="I9" s="452"/>
      <c r="J9" s="452"/>
      <c r="K9" s="456">
        <v>0</v>
      </c>
      <c r="L9" s="456"/>
      <c r="M9" s="456"/>
      <c r="N9" s="456">
        <v>0</v>
      </c>
      <c r="O9" s="456"/>
      <c r="P9" s="456"/>
      <c r="Q9" s="456">
        <v>1</v>
      </c>
      <c r="R9" s="456"/>
      <c r="S9" s="456"/>
      <c r="T9" s="456">
        <v>0</v>
      </c>
      <c r="U9" s="456"/>
      <c r="V9" s="456"/>
      <c r="W9" s="456">
        <v>1</v>
      </c>
      <c r="X9" s="456"/>
      <c r="Y9" s="456"/>
      <c r="Z9" s="456">
        <v>0</v>
      </c>
      <c r="AA9" s="456"/>
      <c r="AB9" s="456"/>
      <c r="AC9" s="456">
        <v>0</v>
      </c>
      <c r="AD9" s="456"/>
      <c r="AE9" s="456"/>
    </row>
    <row r="10" spans="1:31" ht="27.95" customHeight="1" x14ac:dyDescent="0.15">
      <c r="B10" s="136" t="s">
        <v>324</v>
      </c>
      <c r="C10" s="441" t="s">
        <v>325</v>
      </c>
      <c r="D10" s="441"/>
      <c r="E10" s="441"/>
      <c r="F10" s="441"/>
      <c r="G10" s="441"/>
      <c r="H10" s="451">
        <v>2116</v>
      </c>
      <c r="I10" s="452"/>
      <c r="J10" s="452"/>
      <c r="K10" s="455">
        <v>26</v>
      </c>
      <c r="L10" s="455"/>
      <c r="M10" s="455"/>
      <c r="N10" s="455">
        <v>75</v>
      </c>
      <c r="O10" s="455"/>
      <c r="P10" s="455"/>
      <c r="Q10" s="373">
        <v>68</v>
      </c>
      <c r="R10" s="373"/>
      <c r="S10" s="373"/>
      <c r="T10" s="455">
        <v>122</v>
      </c>
      <c r="U10" s="455"/>
      <c r="V10" s="455"/>
      <c r="W10" s="455">
        <v>159</v>
      </c>
      <c r="X10" s="455"/>
      <c r="Y10" s="455"/>
      <c r="Z10" s="455">
        <v>206</v>
      </c>
      <c r="AA10" s="455"/>
      <c r="AB10" s="455"/>
      <c r="AC10" s="455">
        <v>219</v>
      </c>
      <c r="AD10" s="455"/>
      <c r="AE10" s="455"/>
    </row>
    <row r="11" spans="1:31" ht="27.95" customHeight="1" x14ac:dyDescent="0.15">
      <c r="B11" s="136" t="s">
        <v>395</v>
      </c>
      <c r="C11" s="441" t="s">
        <v>327</v>
      </c>
      <c r="D11" s="441"/>
      <c r="E11" s="441"/>
      <c r="F11" s="441"/>
      <c r="G11" s="441"/>
      <c r="H11" s="451">
        <v>6721</v>
      </c>
      <c r="I11" s="452"/>
      <c r="J11" s="452"/>
      <c r="K11" s="455">
        <v>94</v>
      </c>
      <c r="L11" s="455"/>
      <c r="M11" s="455"/>
      <c r="N11" s="455">
        <v>537</v>
      </c>
      <c r="O11" s="455"/>
      <c r="P11" s="455"/>
      <c r="Q11" s="455">
        <v>659</v>
      </c>
      <c r="R11" s="455"/>
      <c r="S11" s="455"/>
      <c r="T11" s="455">
        <v>599</v>
      </c>
      <c r="U11" s="455"/>
      <c r="V11" s="455"/>
      <c r="W11" s="455">
        <v>630</v>
      </c>
      <c r="X11" s="455"/>
      <c r="Y11" s="455"/>
      <c r="Z11" s="455">
        <v>821</v>
      </c>
      <c r="AA11" s="455"/>
      <c r="AB11" s="455"/>
      <c r="AC11" s="455">
        <v>797</v>
      </c>
      <c r="AD11" s="455"/>
      <c r="AE11" s="455"/>
    </row>
    <row r="12" spans="1:31" ht="27.95" customHeight="1" x14ac:dyDescent="0.15">
      <c r="B12" s="136" t="s">
        <v>396</v>
      </c>
      <c r="C12" s="464" t="s">
        <v>397</v>
      </c>
      <c r="D12" s="465"/>
      <c r="E12" s="465"/>
      <c r="F12" s="465"/>
      <c r="G12" s="465"/>
      <c r="H12" s="451">
        <v>172</v>
      </c>
      <c r="I12" s="452"/>
      <c r="J12" s="452"/>
      <c r="K12" s="455">
        <v>2</v>
      </c>
      <c r="L12" s="455"/>
      <c r="M12" s="455"/>
      <c r="N12" s="455">
        <v>7</v>
      </c>
      <c r="O12" s="455"/>
      <c r="P12" s="455"/>
      <c r="Q12" s="455">
        <v>13</v>
      </c>
      <c r="R12" s="455"/>
      <c r="S12" s="455"/>
      <c r="T12" s="455">
        <v>8</v>
      </c>
      <c r="U12" s="455"/>
      <c r="V12" s="455"/>
      <c r="W12" s="455">
        <v>11</v>
      </c>
      <c r="X12" s="455"/>
      <c r="Y12" s="455"/>
      <c r="Z12" s="455">
        <v>29</v>
      </c>
      <c r="AA12" s="455"/>
      <c r="AB12" s="455"/>
      <c r="AC12" s="455">
        <v>28</v>
      </c>
      <c r="AD12" s="455"/>
      <c r="AE12" s="455"/>
    </row>
    <row r="13" spans="1:31" ht="27.95" customHeight="1" x14ac:dyDescent="0.15">
      <c r="B13" s="136" t="s">
        <v>370</v>
      </c>
      <c r="C13" s="441" t="s">
        <v>333</v>
      </c>
      <c r="D13" s="441"/>
      <c r="E13" s="441"/>
      <c r="F13" s="441"/>
      <c r="G13" s="441"/>
      <c r="H13" s="451">
        <v>162</v>
      </c>
      <c r="I13" s="452"/>
      <c r="J13" s="452"/>
      <c r="K13" s="455">
        <v>1</v>
      </c>
      <c r="L13" s="455"/>
      <c r="M13" s="455"/>
      <c r="N13" s="455">
        <v>11</v>
      </c>
      <c r="O13" s="455"/>
      <c r="P13" s="455"/>
      <c r="Q13" s="455">
        <v>6</v>
      </c>
      <c r="R13" s="455"/>
      <c r="S13" s="455"/>
      <c r="T13" s="455">
        <v>11</v>
      </c>
      <c r="U13" s="455"/>
      <c r="V13" s="455"/>
      <c r="W13" s="455">
        <v>18</v>
      </c>
      <c r="X13" s="455"/>
      <c r="Y13" s="455"/>
      <c r="Z13" s="455">
        <v>17</v>
      </c>
      <c r="AA13" s="455"/>
      <c r="AB13" s="455"/>
      <c r="AC13" s="455">
        <v>10</v>
      </c>
      <c r="AD13" s="455"/>
      <c r="AE13" s="455"/>
    </row>
    <row r="14" spans="1:31" ht="27.95" customHeight="1" x14ac:dyDescent="0.15">
      <c r="B14" s="136" t="s">
        <v>398</v>
      </c>
      <c r="C14" s="442" t="s">
        <v>399</v>
      </c>
      <c r="D14" s="441"/>
      <c r="E14" s="441"/>
      <c r="F14" s="441"/>
      <c r="G14" s="441"/>
      <c r="H14" s="451">
        <v>1756</v>
      </c>
      <c r="I14" s="452"/>
      <c r="J14" s="452"/>
      <c r="K14" s="455">
        <v>11</v>
      </c>
      <c r="L14" s="455"/>
      <c r="M14" s="455"/>
      <c r="N14" s="455">
        <v>47</v>
      </c>
      <c r="O14" s="455"/>
      <c r="P14" s="455"/>
      <c r="Q14" s="455">
        <v>90</v>
      </c>
      <c r="R14" s="455"/>
      <c r="S14" s="455"/>
      <c r="T14" s="455">
        <v>103</v>
      </c>
      <c r="U14" s="455"/>
      <c r="V14" s="455"/>
      <c r="W14" s="455">
        <v>153</v>
      </c>
      <c r="X14" s="455"/>
      <c r="Y14" s="455"/>
      <c r="Z14" s="455">
        <v>200</v>
      </c>
      <c r="AA14" s="455"/>
      <c r="AB14" s="455"/>
      <c r="AC14" s="455">
        <v>233</v>
      </c>
      <c r="AD14" s="455"/>
      <c r="AE14" s="455"/>
    </row>
    <row r="15" spans="1:31" ht="27.95" customHeight="1" x14ac:dyDescent="0.15">
      <c r="B15" s="136" t="s">
        <v>400</v>
      </c>
      <c r="C15" s="475" t="s">
        <v>401</v>
      </c>
      <c r="D15" s="442"/>
      <c r="E15" s="442"/>
      <c r="F15" s="442"/>
      <c r="G15" s="442"/>
      <c r="H15" s="451">
        <v>4945</v>
      </c>
      <c r="I15" s="452"/>
      <c r="J15" s="452"/>
      <c r="K15" s="455">
        <v>106</v>
      </c>
      <c r="L15" s="455"/>
      <c r="M15" s="455"/>
      <c r="N15" s="455">
        <v>259</v>
      </c>
      <c r="O15" s="455"/>
      <c r="P15" s="455"/>
      <c r="Q15" s="455">
        <v>309</v>
      </c>
      <c r="R15" s="455"/>
      <c r="S15" s="455"/>
      <c r="T15" s="455">
        <v>331</v>
      </c>
      <c r="U15" s="455"/>
      <c r="V15" s="455"/>
      <c r="W15" s="455">
        <v>360</v>
      </c>
      <c r="X15" s="455"/>
      <c r="Y15" s="455"/>
      <c r="Z15" s="455">
        <v>488</v>
      </c>
      <c r="AA15" s="455"/>
      <c r="AB15" s="455"/>
      <c r="AC15" s="455">
        <v>528</v>
      </c>
      <c r="AD15" s="455"/>
      <c r="AE15" s="455"/>
    </row>
    <row r="16" spans="1:31" ht="27.95" customHeight="1" x14ac:dyDescent="0.15">
      <c r="B16" s="136" t="s">
        <v>402</v>
      </c>
      <c r="C16" s="442" t="s">
        <v>339</v>
      </c>
      <c r="D16" s="441"/>
      <c r="E16" s="441"/>
      <c r="F16" s="441"/>
      <c r="G16" s="441"/>
      <c r="H16" s="451">
        <v>760</v>
      </c>
      <c r="I16" s="452"/>
      <c r="J16" s="452"/>
      <c r="K16" s="455">
        <v>3</v>
      </c>
      <c r="L16" s="455"/>
      <c r="M16" s="455"/>
      <c r="N16" s="455">
        <v>39</v>
      </c>
      <c r="O16" s="455"/>
      <c r="P16" s="455"/>
      <c r="Q16" s="455">
        <v>62</v>
      </c>
      <c r="R16" s="455"/>
      <c r="S16" s="455"/>
      <c r="T16" s="455">
        <v>48</v>
      </c>
      <c r="U16" s="455"/>
      <c r="V16" s="455"/>
      <c r="W16" s="455">
        <v>52</v>
      </c>
      <c r="X16" s="455"/>
      <c r="Y16" s="455"/>
      <c r="Z16" s="455">
        <v>89</v>
      </c>
      <c r="AA16" s="455"/>
      <c r="AB16" s="455"/>
      <c r="AC16" s="455">
        <v>100</v>
      </c>
      <c r="AD16" s="455"/>
      <c r="AE16" s="455"/>
    </row>
    <row r="17" spans="2:31" ht="27.95" customHeight="1" x14ac:dyDescent="0.15">
      <c r="B17" s="136" t="s">
        <v>403</v>
      </c>
      <c r="C17" s="447" t="s">
        <v>341</v>
      </c>
      <c r="D17" s="461"/>
      <c r="E17" s="461"/>
      <c r="F17" s="461"/>
      <c r="G17" s="462"/>
      <c r="H17" s="451">
        <v>243</v>
      </c>
      <c r="I17" s="452"/>
      <c r="J17" s="452"/>
      <c r="K17" s="455">
        <v>1</v>
      </c>
      <c r="L17" s="455"/>
      <c r="M17" s="455"/>
      <c r="N17" s="455">
        <v>9</v>
      </c>
      <c r="O17" s="455"/>
      <c r="P17" s="455"/>
      <c r="Q17" s="455">
        <v>14</v>
      </c>
      <c r="R17" s="455"/>
      <c r="S17" s="455"/>
      <c r="T17" s="455">
        <v>12</v>
      </c>
      <c r="U17" s="455"/>
      <c r="V17" s="455"/>
      <c r="W17" s="455">
        <v>17</v>
      </c>
      <c r="X17" s="455"/>
      <c r="Y17" s="455"/>
      <c r="Z17" s="455">
        <v>22</v>
      </c>
      <c r="AA17" s="455"/>
      <c r="AB17" s="455"/>
      <c r="AC17" s="455">
        <v>22</v>
      </c>
      <c r="AD17" s="455"/>
      <c r="AE17" s="455"/>
    </row>
    <row r="18" spans="2:31" ht="27.95" customHeight="1" x14ac:dyDescent="0.15">
      <c r="B18" s="136" t="s">
        <v>404</v>
      </c>
      <c r="C18" s="447" t="s">
        <v>405</v>
      </c>
      <c r="D18" s="447"/>
      <c r="E18" s="447"/>
      <c r="F18" s="447"/>
      <c r="G18" s="463"/>
      <c r="H18" s="451">
        <v>438</v>
      </c>
      <c r="I18" s="452"/>
      <c r="J18" s="452"/>
      <c r="K18" s="455">
        <v>3</v>
      </c>
      <c r="L18" s="455"/>
      <c r="M18" s="455"/>
      <c r="N18" s="455">
        <v>18</v>
      </c>
      <c r="O18" s="455"/>
      <c r="P18" s="455"/>
      <c r="Q18" s="455">
        <v>22</v>
      </c>
      <c r="R18" s="455"/>
      <c r="S18" s="455"/>
      <c r="T18" s="455">
        <v>24</v>
      </c>
      <c r="U18" s="455"/>
      <c r="V18" s="455"/>
      <c r="W18" s="460">
        <v>35</v>
      </c>
      <c r="X18" s="460"/>
      <c r="Y18" s="460"/>
      <c r="Z18" s="455">
        <v>37</v>
      </c>
      <c r="AA18" s="455"/>
      <c r="AB18" s="455"/>
      <c r="AC18" s="455">
        <v>56</v>
      </c>
      <c r="AD18" s="455"/>
      <c r="AE18" s="455"/>
    </row>
    <row r="19" spans="2:31" ht="27.95" customHeight="1" x14ac:dyDescent="0.15">
      <c r="B19" s="10" t="s">
        <v>406</v>
      </c>
      <c r="C19" s="447" t="s">
        <v>345</v>
      </c>
      <c r="D19" s="461"/>
      <c r="E19" s="461"/>
      <c r="F19" s="461"/>
      <c r="G19" s="462"/>
      <c r="H19" s="451">
        <v>1836</v>
      </c>
      <c r="I19" s="452"/>
      <c r="J19" s="452"/>
      <c r="K19" s="455">
        <v>85</v>
      </c>
      <c r="L19" s="455"/>
      <c r="M19" s="455"/>
      <c r="N19" s="455">
        <v>124</v>
      </c>
      <c r="O19" s="455"/>
      <c r="P19" s="455"/>
      <c r="Q19" s="455">
        <v>82</v>
      </c>
      <c r="R19" s="455"/>
      <c r="S19" s="455"/>
      <c r="T19" s="455">
        <v>100</v>
      </c>
      <c r="U19" s="455"/>
      <c r="V19" s="455"/>
      <c r="W19" s="455">
        <v>115</v>
      </c>
      <c r="X19" s="455"/>
      <c r="Y19" s="455"/>
      <c r="Z19" s="455">
        <v>160</v>
      </c>
      <c r="AA19" s="455"/>
      <c r="AB19" s="455"/>
      <c r="AC19" s="455">
        <v>163</v>
      </c>
      <c r="AD19" s="455"/>
      <c r="AE19" s="455"/>
    </row>
    <row r="20" spans="2:31" ht="27.95" customHeight="1" x14ac:dyDescent="0.15">
      <c r="B20" s="10" t="s">
        <v>407</v>
      </c>
      <c r="C20" s="447" t="s">
        <v>347</v>
      </c>
      <c r="D20" s="461"/>
      <c r="E20" s="461"/>
      <c r="F20" s="461"/>
      <c r="G20" s="462"/>
      <c r="H20" s="451">
        <v>1089</v>
      </c>
      <c r="I20" s="452"/>
      <c r="J20" s="452"/>
      <c r="K20" s="455">
        <v>16</v>
      </c>
      <c r="L20" s="455"/>
      <c r="M20" s="455"/>
      <c r="N20" s="455">
        <v>74</v>
      </c>
      <c r="O20" s="455"/>
      <c r="P20" s="455"/>
      <c r="Q20" s="455">
        <v>59</v>
      </c>
      <c r="R20" s="455"/>
      <c r="S20" s="455"/>
      <c r="T20" s="455">
        <v>73</v>
      </c>
      <c r="U20" s="455"/>
      <c r="V20" s="455"/>
      <c r="W20" s="455">
        <v>92</v>
      </c>
      <c r="X20" s="455"/>
      <c r="Y20" s="455"/>
      <c r="Z20" s="455">
        <v>89</v>
      </c>
      <c r="AA20" s="455"/>
      <c r="AB20" s="455"/>
      <c r="AC20" s="455">
        <v>97</v>
      </c>
      <c r="AD20" s="455"/>
      <c r="AE20" s="455"/>
    </row>
    <row r="21" spans="2:31" ht="27.95" customHeight="1" x14ac:dyDescent="0.15">
      <c r="B21" s="10" t="s">
        <v>376</v>
      </c>
      <c r="C21" s="441" t="s">
        <v>408</v>
      </c>
      <c r="D21" s="441"/>
      <c r="E21" s="441"/>
      <c r="F21" s="441"/>
      <c r="G21" s="441"/>
      <c r="H21" s="451">
        <v>1062</v>
      </c>
      <c r="I21" s="452"/>
      <c r="J21" s="452"/>
      <c r="K21" s="455">
        <v>10</v>
      </c>
      <c r="L21" s="455"/>
      <c r="M21" s="455"/>
      <c r="N21" s="455">
        <v>67</v>
      </c>
      <c r="O21" s="455"/>
      <c r="P21" s="455"/>
      <c r="Q21" s="455">
        <v>90</v>
      </c>
      <c r="R21" s="455"/>
      <c r="S21" s="455"/>
      <c r="T21" s="455">
        <v>69</v>
      </c>
      <c r="U21" s="455"/>
      <c r="V21" s="455"/>
      <c r="W21" s="455">
        <v>86</v>
      </c>
      <c r="X21" s="455"/>
      <c r="Y21" s="455"/>
      <c r="Z21" s="455">
        <v>102</v>
      </c>
      <c r="AA21" s="455"/>
      <c r="AB21" s="455"/>
      <c r="AC21" s="455">
        <v>94</v>
      </c>
      <c r="AD21" s="455"/>
      <c r="AE21" s="455"/>
    </row>
    <row r="22" spans="2:31" ht="27.95" customHeight="1" x14ac:dyDescent="0.15">
      <c r="B22" s="16" t="s">
        <v>409</v>
      </c>
      <c r="C22" s="442" t="s">
        <v>351</v>
      </c>
      <c r="D22" s="441"/>
      <c r="E22" s="441"/>
      <c r="F22" s="441"/>
      <c r="G22" s="474"/>
      <c r="H22" s="451">
        <v>2945</v>
      </c>
      <c r="I22" s="452"/>
      <c r="J22" s="452"/>
      <c r="K22" s="455">
        <v>18</v>
      </c>
      <c r="L22" s="455"/>
      <c r="M22" s="455"/>
      <c r="N22" s="455">
        <v>173</v>
      </c>
      <c r="O22" s="455"/>
      <c r="P22" s="455"/>
      <c r="Q22" s="455">
        <v>218</v>
      </c>
      <c r="R22" s="455"/>
      <c r="S22" s="455"/>
      <c r="T22" s="455">
        <v>245</v>
      </c>
      <c r="U22" s="455"/>
      <c r="V22" s="455"/>
      <c r="W22" s="455">
        <v>298</v>
      </c>
      <c r="X22" s="455"/>
      <c r="Y22" s="455"/>
      <c r="Z22" s="455">
        <v>324</v>
      </c>
      <c r="AA22" s="455"/>
      <c r="AB22" s="455"/>
      <c r="AC22" s="455">
        <v>379</v>
      </c>
      <c r="AD22" s="455"/>
      <c r="AE22" s="455"/>
    </row>
    <row r="23" spans="2:31" ht="27.95" customHeight="1" x14ac:dyDescent="0.15">
      <c r="B23" s="16" t="s">
        <v>410</v>
      </c>
      <c r="C23" s="441" t="s">
        <v>353</v>
      </c>
      <c r="D23" s="441"/>
      <c r="E23" s="441"/>
      <c r="F23" s="441"/>
      <c r="G23" s="441"/>
      <c r="H23" s="451">
        <v>404</v>
      </c>
      <c r="I23" s="452"/>
      <c r="J23" s="452"/>
      <c r="K23" s="455">
        <v>11</v>
      </c>
      <c r="L23" s="455"/>
      <c r="M23" s="455"/>
      <c r="N23" s="455">
        <v>37</v>
      </c>
      <c r="O23" s="455"/>
      <c r="P23" s="455"/>
      <c r="Q23" s="455">
        <v>35</v>
      </c>
      <c r="R23" s="455"/>
      <c r="S23" s="455"/>
      <c r="T23" s="455">
        <v>37</v>
      </c>
      <c r="U23" s="455"/>
      <c r="V23" s="455"/>
      <c r="W23" s="455">
        <v>31</v>
      </c>
      <c r="X23" s="455"/>
      <c r="Y23" s="455"/>
      <c r="Z23" s="455">
        <v>46</v>
      </c>
      <c r="AA23" s="455"/>
      <c r="AB23" s="455"/>
      <c r="AC23" s="455">
        <v>46</v>
      </c>
      <c r="AD23" s="455"/>
      <c r="AE23" s="455"/>
    </row>
    <row r="24" spans="2:31" ht="27.95" customHeight="1" x14ac:dyDescent="0.15">
      <c r="B24" s="16" t="s">
        <v>411</v>
      </c>
      <c r="C24" s="441" t="s">
        <v>412</v>
      </c>
      <c r="D24" s="441"/>
      <c r="E24" s="441"/>
      <c r="F24" s="441"/>
      <c r="G24" s="441"/>
      <c r="H24" s="451">
        <v>1450</v>
      </c>
      <c r="I24" s="452"/>
      <c r="J24" s="452"/>
      <c r="K24" s="455">
        <v>11</v>
      </c>
      <c r="L24" s="455"/>
      <c r="M24" s="455"/>
      <c r="N24" s="455">
        <v>49</v>
      </c>
      <c r="O24" s="455"/>
      <c r="P24" s="455"/>
      <c r="Q24" s="455">
        <v>70</v>
      </c>
      <c r="R24" s="455"/>
      <c r="S24" s="455"/>
      <c r="T24" s="455">
        <v>71</v>
      </c>
      <c r="U24" s="455"/>
      <c r="V24" s="455"/>
      <c r="W24" s="455">
        <v>112</v>
      </c>
      <c r="X24" s="455"/>
      <c r="Y24" s="455"/>
      <c r="Z24" s="455">
        <v>118</v>
      </c>
      <c r="AA24" s="455"/>
      <c r="AB24" s="455"/>
      <c r="AC24" s="455">
        <v>139</v>
      </c>
      <c r="AD24" s="455"/>
      <c r="AE24" s="455"/>
    </row>
    <row r="25" spans="2:31" ht="27.95" customHeight="1" x14ac:dyDescent="0.15">
      <c r="B25" s="16" t="s">
        <v>356</v>
      </c>
      <c r="C25" s="441" t="s">
        <v>413</v>
      </c>
      <c r="D25" s="441"/>
      <c r="E25" s="441"/>
      <c r="F25" s="441"/>
      <c r="G25" s="441"/>
      <c r="H25" s="451">
        <v>810</v>
      </c>
      <c r="I25" s="452"/>
      <c r="J25" s="452"/>
      <c r="K25" s="455">
        <v>4</v>
      </c>
      <c r="L25" s="455"/>
      <c r="M25" s="455"/>
      <c r="N25" s="455">
        <v>44</v>
      </c>
      <c r="O25" s="455"/>
      <c r="P25" s="455"/>
      <c r="Q25" s="455">
        <v>81</v>
      </c>
      <c r="R25" s="455"/>
      <c r="S25" s="455"/>
      <c r="T25" s="455">
        <v>61</v>
      </c>
      <c r="U25" s="455"/>
      <c r="V25" s="455"/>
      <c r="W25" s="455">
        <v>76</v>
      </c>
      <c r="X25" s="455"/>
      <c r="Y25" s="455"/>
      <c r="Z25" s="455">
        <v>93</v>
      </c>
      <c r="AA25" s="455"/>
      <c r="AB25" s="455"/>
      <c r="AC25" s="455">
        <v>118</v>
      </c>
      <c r="AD25" s="455"/>
      <c r="AE25" s="455"/>
    </row>
    <row r="26" spans="2:31" ht="27.95" customHeight="1" x14ac:dyDescent="0.15">
      <c r="B26" s="140" t="s">
        <v>414</v>
      </c>
      <c r="C26" s="435" t="s">
        <v>359</v>
      </c>
      <c r="D26" s="435"/>
      <c r="E26" s="435"/>
      <c r="F26" s="435"/>
      <c r="G26" s="435"/>
      <c r="H26" s="472">
        <v>700</v>
      </c>
      <c r="I26" s="453"/>
      <c r="J26" s="453"/>
      <c r="K26" s="453">
        <v>20</v>
      </c>
      <c r="L26" s="453"/>
      <c r="M26" s="453"/>
      <c r="N26" s="453">
        <v>42</v>
      </c>
      <c r="O26" s="453"/>
      <c r="P26" s="453"/>
      <c r="Q26" s="453">
        <v>76</v>
      </c>
      <c r="R26" s="453"/>
      <c r="S26" s="453"/>
      <c r="T26" s="453">
        <v>83</v>
      </c>
      <c r="U26" s="453"/>
      <c r="V26" s="453"/>
      <c r="W26" s="453">
        <v>52</v>
      </c>
      <c r="X26" s="453"/>
      <c r="Y26" s="453"/>
      <c r="Z26" s="453">
        <v>59</v>
      </c>
      <c r="AA26" s="453"/>
      <c r="AB26" s="453"/>
      <c r="AC26" s="453">
        <v>73</v>
      </c>
      <c r="AD26" s="453"/>
      <c r="AE26" s="453"/>
    </row>
    <row r="27" spans="2:31" ht="24.95" customHeight="1" x14ac:dyDescent="0.15">
      <c r="B27" s="13"/>
      <c r="C27" s="60"/>
      <c r="D27" s="60"/>
      <c r="E27" s="60"/>
      <c r="F27" s="60"/>
      <c r="G27" s="60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2:31" ht="21.95" customHeight="1" thickBot="1" x14ac:dyDescent="0.2"/>
    <row r="29" spans="2:31" ht="26.1" customHeight="1" x14ac:dyDescent="0.15">
      <c r="B29" s="257" t="s">
        <v>308</v>
      </c>
      <c r="C29" s="257"/>
      <c r="D29" s="257"/>
      <c r="E29" s="257"/>
      <c r="F29" s="257"/>
      <c r="G29" s="421"/>
      <c r="H29" s="471" t="s">
        <v>415</v>
      </c>
      <c r="I29" s="471"/>
      <c r="J29" s="471"/>
      <c r="K29" s="471" t="s">
        <v>416</v>
      </c>
      <c r="L29" s="471"/>
      <c r="M29" s="471"/>
      <c r="N29" s="471" t="s">
        <v>417</v>
      </c>
      <c r="O29" s="471"/>
      <c r="P29" s="471"/>
      <c r="Q29" s="471" t="s">
        <v>418</v>
      </c>
      <c r="R29" s="471"/>
      <c r="S29" s="471"/>
      <c r="T29" s="471" t="s">
        <v>419</v>
      </c>
      <c r="U29" s="471"/>
      <c r="V29" s="471"/>
      <c r="W29" s="471" t="s">
        <v>420</v>
      </c>
      <c r="X29" s="471"/>
      <c r="Y29" s="471"/>
      <c r="Z29" s="471" t="s">
        <v>421</v>
      </c>
      <c r="AA29" s="471"/>
      <c r="AB29" s="471"/>
      <c r="AC29" s="471" t="s">
        <v>422</v>
      </c>
      <c r="AD29" s="471"/>
      <c r="AE29" s="473"/>
    </row>
    <row r="30" spans="2:31" ht="28.5" customHeight="1" x14ac:dyDescent="0.15">
      <c r="B30" s="377" t="s">
        <v>390</v>
      </c>
      <c r="C30" s="377"/>
      <c r="D30" s="377"/>
      <c r="E30" s="377"/>
      <c r="F30" s="377"/>
      <c r="G30" s="377"/>
      <c r="H30" s="469">
        <f>SUM(H31,H33:J51)</f>
        <v>3662</v>
      </c>
      <c r="I30" s="470"/>
      <c r="J30" s="470"/>
      <c r="K30" s="470">
        <f>SUM(K31,K33:M51)</f>
        <v>3692</v>
      </c>
      <c r="L30" s="470"/>
      <c r="M30" s="470"/>
      <c r="N30" s="470">
        <f>SUM(N31,N33:P51)</f>
        <v>3266</v>
      </c>
      <c r="O30" s="470"/>
      <c r="P30" s="470"/>
      <c r="Q30" s="470">
        <f>SUM(Q31,Q33:S51)</f>
        <v>2492</v>
      </c>
      <c r="R30" s="470"/>
      <c r="S30" s="470"/>
      <c r="T30" s="470">
        <f>SUM(T31,T33:V51)</f>
        <v>1229</v>
      </c>
      <c r="U30" s="470"/>
      <c r="V30" s="470"/>
      <c r="W30" s="470">
        <f>SUM(W31,W33:Y51)</f>
        <v>717</v>
      </c>
      <c r="X30" s="470"/>
      <c r="Y30" s="470"/>
      <c r="Z30" s="470">
        <f>SUM(Z31,Z33:AB51)</f>
        <v>307</v>
      </c>
      <c r="AA30" s="470"/>
      <c r="AB30" s="470"/>
      <c r="AC30" s="470">
        <f>SUM(AC31,AC33:AE51)</f>
        <v>140</v>
      </c>
      <c r="AD30" s="470"/>
      <c r="AE30" s="470"/>
    </row>
    <row r="31" spans="2:31" ht="27.95" customHeight="1" x14ac:dyDescent="0.15">
      <c r="B31" s="57" t="s">
        <v>316</v>
      </c>
      <c r="C31" s="442" t="s">
        <v>317</v>
      </c>
      <c r="D31" s="441"/>
      <c r="E31" s="441"/>
      <c r="F31" s="441"/>
      <c r="G31" s="441"/>
      <c r="H31" s="451">
        <v>251</v>
      </c>
      <c r="I31" s="452"/>
      <c r="J31" s="452"/>
      <c r="K31" s="452">
        <v>323</v>
      </c>
      <c r="L31" s="452"/>
      <c r="M31" s="452"/>
      <c r="N31" s="452">
        <v>413</v>
      </c>
      <c r="O31" s="452"/>
      <c r="P31" s="452"/>
      <c r="Q31" s="452">
        <v>363</v>
      </c>
      <c r="R31" s="452"/>
      <c r="S31" s="452"/>
      <c r="T31" s="452">
        <v>228</v>
      </c>
      <c r="U31" s="452"/>
      <c r="V31" s="452"/>
      <c r="W31" s="452">
        <v>215</v>
      </c>
      <c r="X31" s="452"/>
      <c r="Y31" s="452"/>
      <c r="Z31" s="452">
        <v>89</v>
      </c>
      <c r="AA31" s="452"/>
      <c r="AB31" s="452"/>
      <c r="AC31" s="452">
        <v>27</v>
      </c>
      <c r="AD31" s="452"/>
      <c r="AE31" s="452"/>
    </row>
    <row r="32" spans="2:31" ht="27.95" customHeight="1" x14ac:dyDescent="0.15">
      <c r="B32" s="57"/>
      <c r="C32" s="468" t="s">
        <v>318</v>
      </c>
      <c r="D32" s="468"/>
      <c r="E32" s="468"/>
      <c r="F32" s="40"/>
      <c r="G32" s="40"/>
      <c r="H32" s="451">
        <v>249</v>
      </c>
      <c r="I32" s="452"/>
      <c r="J32" s="452"/>
      <c r="K32" s="452">
        <v>323</v>
      </c>
      <c r="L32" s="452"/>
      <c r="M32" s="452"/>
      <c r="N32" s="452">
        <v>413</v>
      </c>
      <c r="O32" s="452"/>
      <c r="P32" s="452"/>
      <c r="Q32" s="452">
        <v>363</v>
      </c>
      <c r="R32" s="452"/>
      <c r="S32" s="452"/>
      <c r="T32" s="452">
        <v>228</v>
      </c>
      <c r="U32" s="452"/>
      <c r="V32" s="452"/>
      <c r="W32" s="452">
        <v>213</v>
      </c>
      <c r="X32" s="452"/>
      <c r="Y32" s="452"/>
      <c r="Z32" s="452">
        <v>89</v>
      </c>
      <c r="AA32" s="452"/>
      <c r="AB32" s="452"/>
      <c r="AC32" s="452">
        <v>27</v>
      </c>
      <c r="AD32" s="452"/>
      <c r="AE32" s="452"/>
    </row>
    <row r="33" spans="2:31" ht="27.95" customHeight="1" x14ac:dyDescent="0.15">
      <c r="B33" s="136" t="s">
        <v>423</v>
      </c>
      <c r="C33" s="441" t="s">
        <v>320</v>
      </c>
      <c r="D33" s="441"/>
      <c r="E33" s="441"/>
      <c r="F33" s="441"/>
      <c r="G33" s="441"/>
      <c r="H33" s="451">
        <v>46</v>
      </c>
      <c r="I33" s="452"/>
      <c r="J33" s="452"/>
      <c r="K33" s="452">
        <v>35</v>
      </c>
      <c r="L33" s="452"/>
      <c r="M33" s="452"/>
      <c r="N33" s="452">
        <v>52</v>
      </c>
      <c r="O33" s="452"/>
      <c r="P33" s="452"/>
      <c r="Q33" s="452">
        <v>76</v>
      </c>
      <c r="R33" s="452"/>
      <c r="S33" s="452"/>
      <c r="T33" s="452">
        <v>37</v>
      </c>
      <c r="U33" s="452"/>
      <c r="V33" s="452"/>
      <c r="W33" s="452">
        <v>12</v>
      </c>
      <c r="X33" s="452"/>
      <c r="Y33" s="452"/>
      <c r="Z33" s="452">
        <v>6</v>
      </c>
      <c r="AA33" s="452"/>
      <c r="AB33" s="452"/>
      <c r="AC33" s="452">
        <v>2</v>
      </c>
      <c r="AD33" s="452"/>
      <c r="AE33" s="452"/>
    </row>
    <row r="34" spans="2:31" ht="27.95" customHeight="1" x14ac:dyDescent="0.15">
      <c r="B34" s="136" t="s">
        <v>393</v>
      </c>
      <c r="C34" s="447" t="s">
        <v>394</v>
      </c>
      <c r="D34" s="461"/>
      <c r="E34" s="461"/>
      <c r="F34" s="461"/>
      <c r="G34" s="462"/>
      <c r="H34" s="467">
        <v>1</v>
      </c>
      <c r="I34" s="466"/>
      <c r="J34" s="466"/>
      <c r="K34" s="452" t="s">
        <v>62</v>
      </c>
      <c r="L34" s="452"/>
      <c r="M34" s="452"/>
      <c r="N34" s="452">
        <v>1</v>
      </c>
      <c r="O34" s="452"/>
      <c r="P34" s="452"/>
      <c r="Q34" s="466">
        <v>2</v>
      </c>
      <c r="R34" s="466"/>
      <c r="S34" s="466"/>
      <c r="T34" s="466">
        <v>1</v>
      </c>
      <c r="U34" s="466"/>
      <c r="V34" s="466"/>
      <c r="W34" s="466">
        <v>0</v>
      </c>
      <c r="X34" s="466"/>
      <c r="Y34" s="466"/>
      <c r="Z34" s="466">
        <v>0</v>
      </c>
      <c r="AA34" s="466"/>
      <c r="AB34" s="466"/>
      <c r="AC34" s="466">
        <v>0</v>
      </c>
      <c r="AD34" s="466"/>
      <c r="AE34" s="466"/>
    </row>
    <row r="35" spans="2:31" ht="27.95" customHeight="1" x14ac:dyDescent="0.15">
      <c r="B35" s="136" t="s">
        <v>324</v>
      </c>
      <c r="C35" s="441" t="s">
        <v>325</v>
      </c>
      <c r="D35" s="441"/>
      <c r="E35" s="441"/>
      <c r="F35" s="441"/>
      <c r="G35" s="441"/>
      <c r="H35" s="451">
        <v>307</v>
      </c>
      <c r="I35" s="452"/>
      <c r="J35" s="452"/>
      <c r="K35" s="452">
        <v>268</v>
      </c>
      <c r="L35" s="452"/>
      <c r="M35" s="452"/>
      <c r="N35" s="452">
        <v>331</v>
      </c>
      <c r="O35" s="452"/>
      <c r="P35" s="452"/>
      <c r="Q35" s="452">
        <v>219</v>
      </c>
      <c r="R35" s="452"/>
      <c r="S35" s="452"/>
      <c r="T35" s="452">
        <v>79</v>
      </c>
      <c r="U35" s="452"/>
      <c r="V35" s="452"/>
      <c r="W35" s="452">
        <v>24</v>
      </c>
      <c r="X35" s="452"/>
      <c r="Y35" s="452"/>
      <c r="Z35" s="452">
        <v>10</v>
      </c>
      <c r="AA35" s="452"/>
      <c r="AB35" s="452"/>
      <c r="AC35" s="452">
        <v>3</v>
      </c>
      <c r="AD35" s="452"/>
      <c r="AE35" s="452"/>
    </row>
    <row r="36" spans="2:31" ht="27.95" customHeight="1" x14ac:dyDescent="0.15">
      <c r="B36" s="136" t="s">
        <v>395</v>
      </c>
      <c r="C36" s="441" t="s">
        <v>327</v>
      </c>
      <c r="D36" s="441"/>
      <c r="E36" s="441"/>
      <c r="F36" s="441"/>
      <c r="G36" s="441"/>
      <c r="H36" s="451">
        <v>729</v>
      </c>
      <c r="I36" s="452"/>
      <c r="J36" s="452"/>
      <c r="K36" s="452">
        <v>675</v>
      </c>
      <c r="L36" s="452"/>
      <c r="M36" s="452"/>
      <c r="N36" s="452">
        <v>559</v>
      </c>
      <c r="O36" s="452"/>
      <c r="P36" s="452"/>
      <c r="Q36" s="452">
        <v>349</v>
      </c>
      <c r="R36" s="452"/>
      <c r="S36" s="452"/>
      <c r="T36" s="452">
        <v>164</v>
      </c>
      <c r="U36" s="452"/>
      <c r="V36" s="452"/>
      <c r="W36" s="452">
        <v>71</v>
      </c>
      <c r="X36" s="452"/>
      <c r="Y36" s="452"/>
      <c r="Z36" s="452">
        <v>27</v>
      </c>
      <c r="AA36" s="452"/>
      <c r="AB36" s="452"/>
      <c r="AC36" s="452">
        <v>10</v>
      </c>
      <c r="AD36" s="452"/>
      <c r="AE36" s="452"/>
    </row>
    <row r="37" spans="2:31" ht="27.95" customHeight="1" x14ac:dyDescent="0.15">
      <c r="B37" s="136" t="s">
        <v>396</v>
      </c>
      <c r="C37" s="464" t="s">
        <v>397</v>
      </c>
      <c r="D37" s="465"/>
      <c r="E37" s="465"/>
      <c r="F37" s="465"/>
      <c r="G37" s="465"/>
      <c r="H37" s="451">
        <v>25</v>
      </c>
      <c r="I37" s="452"/>
      <c r="J37" s="452"/>
      <c r="K37" s="452">
        <v>27</v>
      </c>
      <c r="L37" s="452"/>
      <c r="M37" s="452"/>
      <c r="N37" s="452">
        <v>21</v>
      </c>
      <c r="O37" s="452"/>
      <c r="P37" s="452"/>
      <c r="Q37" s="452">
        <v>1</v>
      </c>
      <c r="R37" s="452"/>
      <c r="S37" s="452"/>
      <c r="T37" s="452" t="s">
        <v>424</v>
      </c>
      <c r="U37" s="452"/>
      <c r="V37" s="452"/>
      <c r="W37" s="466">
        <v>0</v>
      </c>
      <c r="X37" s="466"/>
      <c r="Y37" s="466"/>
      <c r="Z37" s="466">
        <v>0</v>
      </c>
      <c r="AA37" s="466"/>
      <c r="AB37" s="466"/>
      <c r="AC37" s="466">
        <v>0</v>
      </c>
      <c r="AD37" s="466"/>
      <c r="AE37" s="466"/>
    </row>
    <row r="38" spans="2:31" ht="27.95" customHeight="1" x14ac:dyDescent="0.15">
      <c r="B38" s="136" t="s">
        <v>425</v>
      </c>
      <c r="C38" s="441" t="s">
        <v>333</v>
      </c>
      <c r="D38" s="441"/>
      <c r="E38" s="441"/>
      <c r="F38" s="441"/>
      <c r="G38" s="441"/>
      <c r="H38" s="451">
        <v>19</v>
      </c>
      <c r="I38" s="452"/>
      <c r="J38" s="452"/>
      <c r="K38" s="455">
        <v>29</v>
      </c>
      <c r="L38" s="455"/>
      <c r="M38" s="455"/>
      <c r="N38" s="455">
        <v>30</v>
      </c>
      <c r="O38" s="455"/>
      <c r="P38" s="455"/>
      <c r="Q38" s="455">
        <v>8</v>
      </c>
      <c r="R38" s="455"/>
      <c r="S38" s="455"/>
      <c r="T38" s="455">
        <v>2</v>
      </c>
      <c r="U38" s="455"/>
      <c r="V38" s="455"/>
      <c r="W38" s="455" t="s">
        <v>424</v>
      </c>
      <c r="X38" s="455"/>
      <c r="Y38" s="455"/>
      <c r="Z38" s="455" t="s">
        <v>62</v>
      </c>
      <c r="AA38" s="455"/>
      <c r="AB38" s="455"/>
      <c r="AC38" s="456">
        <v>0</v>
      </c>
      <c r="AD38" s="456"/>
      <c r="AE38" s="456"/>
    </row>
    <row r="39" spans="2:31" ht="27.95" customHeight="1" x14ac:dyDescent="0.15">
      <c r="B39" s="136" t="s">
        <v>426</v>
      </c>
      <c r="C39" s="442" t="s">
        <v>399</v>
      </c>
      <c r="D39" s="441"/>
      <c r="E39" s="441"/>
      <c r="F39" s="441"/>
      <c r="G39" s="441"/>
      <c r="H39" s="451">
        <v>240</v>
      </c>
      <c r="I39" s="452"/>
      <c r="J39" s="452"/>
      <c r="K39" s="455">
        <v>279</v>
      </c>
      <c r="L39" s="455"/>
      <c r="M39" s="455"/>
      <c r="N39" s="455">
        <v>190</v>
      </c>
      <c r="O39" s="455"/>
      <c r="P39" s="455"/>
      <c r="Q39" s="455">
        <v>132</v>
      </c>
      <c r="R39" s="455"/>
      <c r="S39" s="455"/>
      <c r="T39" s="455">
        <v>56</v>
      </c>
      <c r="U39" s="455"/>
      <c r="V39" s="455"/>
      <c r="W39" s="455">
        <v>14</v>
      </c>
      <c r="X39" s="455"/>
      <c r="Y39" s="455"/>
      <c r="Z39" s="455">
        <v>7</v>
      </c>
      <c r="AA39" s="455"/>
      <c r="AB39" s="455"/>
      <c r="AC39" s="455">
        <v>1</v>
      </c>
      <c r="AD39" s="455"/>
      <c r="AE39" s="455"/>
    </row>
    <row r="40" spans="2:31" ht="27.95" customHeight="1" x14ac:dyDescent="0.15">
      <c r="B40" s="136" t="s">
        <v>336</v>
      </c>
      <c r="C40" s="464" t="s">
        <v>401</v>
      </c>
      <c r="D40" s="465"/>
      <c r="E40" s="465"/>
      <c r="F40" s="465"/>
      <c r="G40" s="465"/>
      <c r="H40" s="451">
        <v>539</v>
      </c>
      <c r="I40" s="452"/>
      <c r="J40" s="452"/>
      <c r="K40" s="455">
        <v>554</v>
      </c>
      <c r="L40" s="455"/>
      <c r="M40" s="455"/>
      <c r="N40" s="455">
        <v>501</v>
      </c>
      <c r="O40" s="455"/>
      <c r="P40" s="455"/>
      <c r="Q40" s="455">
        <v>446</v>
      </c>
      <c r="R40" s="455"/>
      <c r="S40" s="455"/>
      <c r="T40" s="455">
        <v>228</v>
      </c>
      <c r="U40" s="455"/>
      <c r="V40" s="455"/>
      <c r="W40" s="455">
        <v>157</v>
      </c>
      <c r="X40" s="455"/>
      <c r="Y40" s="455"/>
      <c r="Z40" s="455">
        <v>87</v>
      </c>
      <c r="AA40" s="455"/>
      <c r="AB40" s="455"/>
      <c r="AC40" s="455">
        <v>52</v>
      </c>
      <c r="AD40" s="455"/>
      <c r="AE40" s="455"/>
    </row>
    <row r="41" spans="2:31" ht="27.95" customHeight="1" x14ac:dyDescent="0.15">
      <c r="B41" s="136" t="s">
        <v>402</v>
      </c>
      <c r="C41" s="442" t="s">
        <v>427</v>
      </c>
      <c r="D41" s="441"/>
      <c r="E41" s="441"/>
      <c r="F41" s="441"/>
      <c r="G41" s="441"/>
      <c r="H41" s="451">
        <v>133</v>
      </c>
      <c r="I41" s="452"/>
      <c r="J41" s="452"/>
      <c r="K41" s="455">
        <v>123</v>
      </c>
      <c r="L41" s="455"/>
      <c r="M41" s="455"/>
      <c r="N41" s="455">
        <v>67</v>
      </c>
      <c r="O41" s="455"/>
      <c r="P41" s="455"/>
      <c r="Q41" s="455">
        <v>33</v>
      </c>
      <c r="R41" s="455"/>
      <c r="S41" s="455"/>
      <c r="T41" s="455">
        <v>5</v>
      </c>
      <c r="U41" s="455"/>
      <c r="V41" s="455"/>
      <c r="W41" s="455">
        <v>5</v>
      </c>
      <c r="X41" s="455"/>
      <c r="Y41" s="455"/>
      <c r="Z41" s="456">
        <v>0</v>
      </c>
      <c r="AA41" s="456"/>
      <c r="AB41" s="456"/>
      <c r="AC41" s="455">
        <v>1</v>
      </c>
      <c r="AD41" s="455"/>
      <c r="AE41" s="455"/>
    </row>
    <row r="42" spans="2:31" ht="27.95" customHeight="1" x14ac:dyDescent="0.15">
      <c r="B42" s="136" t="s">
        <v>403</v>
      </c>
      <c r="C42" s="447" t="s">
        <v>341</v>
      </c>
      <c r="D42" s="461"/>
      <c r="E42" s="461"/>
      <c r="F42" s="461"/>
      <c r="G42" s="462"/>
      <c r="H42" s="451">
        <v>24</v>
      </c>
      <c r="I42" s="452"/>
      <c r="J42" s="452"/>
      <c r="K42" s="455">
        <v>20</v>
      </c>
      <c r="L42" s="455"/>
      <c r="M42" s="455"/>
      <c r="N42" s="455">
        <v>24</v>
      </c>
      <c r="O42" s="455"/>
      <c r="P42" s="455"/>
      <c r="Q42" s="455">
        <v>29</v>
      </c>
      <c r="R42" s="455"/>
      <c r="S42" s="455"/>
      <c r="T42" s="455">
        <v>25</v>
      </c>
      <c r="U42" s="455"/>
      <c r="V42" s="455"/>
      <c r="W42" s="455">
        <v>8</v>
      </c>
      <c r="X42" s="455"/>
      <c r="Y42" s="455"/>
      <c r="Z42" s="455">
        <v>12</v>
      </c>
      <c r="AA42" s="455"/>
      <c r="AB42" s="455"/>
      <c r="AC42" s="455">
        <v>4</v>
      </c>
      <c r="AD42" s="455"/>
      <c r="AE42" s="455"/>
    </row>
    <row r="43" spans="2:31" ht="27.95" customHeight="1" x14ac:dyDescent="0.15">
      <c r="B43" s="136" t="s">
        <v>342</v>
      </c>
      <c r="C43" s="447" t="s">
        <v>405</v>
      </c>
      <c r="D43" s="447"/>
      <c r="E43" s="447"/>
      <c r="F43" s="447"/>
      <c r="G43" s="463"/>
      <c r="H43" s="451">
        <v>45</v>
      </c>
      <c r="I43" s="452"/>
      <c r="J43" s="452"/>
      <c r="K43" s="460">
        <v>62</v>
      </c>
      <c r="L43" s="460"/>
      <c r="M43" s="460"/>
      <c r="N43" s="460">
        <v>60</v>
      </c>
      <c r="O43" s="460"/>
      <c r="P43" s="460"/>
      <c r="Q43" s="455">
        <v>45</v>
      </c>
      <c r="R43" s="455"/>
      <c r="S43" s="455"/>
      <c r="T43" s="455">
        <v>13</v>
      </c>
      <c r="U43" s="455"/>
      <c r="V43" s="455"/>
      <c r="W43" s="455">
        <v>9</v>
      </c>
      <c r="X43" s="455"/>
      <c r="Y43" s="455"/>
      <c r="Z43" s="455">
        <v>6</v>
      </c>
      <c r="AA43" s="455"/>
      <c r="AB43" s="455"/>
      <c r="AC43" s="455">
        <v>3</v>
      </c>
      <c r="AD43" s="455"/>
      <c r="AE43" s="455"/>
    </row>
    <row r="44" spans="2:31" ht="27.95" customHeight="1" x14ac:dyDescent="0.15">
      <c r="B44" s="10" t="s">
        <v>406</v>
      </c>
      <c r="C44" s="447" t="s">
        <v>345</v>
      </c>
      <c r="D44" s="461"/>
      <c r="E44" s="461"/>
      <c r="F44" s="461"/>
      <c r="G44" s="462"/>
      <c r="H44" s="451">
        <v>163</v>
      </c>
      <c r="I44" s="452"/>
      <c r="J44" s="452"/>
      <c r="K44" s="455">
        <v>205</v>
      </c>
      <c r="L44" s="455"/>
      <c r="M44" s="455"/>
      <c r="N44" s="455">
        <v>213</v>
      </c>
      <c r="O44" s="455"/>
      <c r="P44" s="455"/>
      <c r="Q44" s="455">
        <v>226</v>
      </c>
      <c r="R44" s="455"/>
      <c r="S44" s="455"/>
      <c r="T44" s="455">
        <v>110</v>
      </c>
      <c r="U44" s="455"/>
      <c r="V44" s="455"/>
      <c r="W44" s="455">
        <v>58</v>
      </c>
      <c r="X44" s="455"/>
      <c r="Y44" s="455"/>
      <c r="Z44" s="455">
        <v>23</v>
      </c>
      <c r="AA44" s="455"/>
      <c r="AB44" s="455"/>
      <c r="AC44" s="455">
        <v>9</v>
      </c>
      <c r="AD44" s="455"/>
      <c r="AE44" s="455"/>
    </row>
    <row r="45" spans="2:31" ht="27.95" customHeight="1" x14ac:dyDescent="0.15">
      <c r="B45" s="10" t="s">
        <v>375</v>
      </c>
      <c r="C45" s="447" t="s">
        <v>347</v>
      </c>
      <c r="D45" s="461"/>
      <c r="E45" s="461"/>
      <c r="F45" s="461"/>
      <c r="G45" s="462"/>
      <c r="H45" s="451">
        <v>110</v>
      </c>
      <c r="I45" s="452"/>
      <c r="J45" s="452"/>
      <c r="K45" s="455">
        <v>92</v>
      </c>
      <c r="L45" s="455"/>
      <c r="M45" s="455"/>
      <c r="N45" s="455">
        <v>116</v>
      </c>
      <c r="O45" s="455"/>
      <c r="P45" s="455"/>
      <c r="Q45" s="455">
        <v>102</v>
      </c>
      <c r="R45" s="455"/>
      <c r="S45" s="455"/>
      <c r="T45" s="455">
        <v>92</v>
      </c>
      <c r="U45" s="455"/>
      <c r="V45" s="455"/>
      <c r="W45" s="455">
        <v>60</v>
      </c>
      <c r="X45" s="455"/>
      <c r="Y45" s="455"/>
      <c r="Z45" s="455">
        <v>11</v>
      </c>
      <c r="AA45" s="455"/>
      <c r="AB45" s="455"/>
      <c r="AC45" s="455">
        <v>6</v>
      </c>
      <c r="AD45" s="455"/>
      <c r="AE45" s="455"/>
    </row>
    <row r="46" spans="2:31" ht="27.95" customHeight="1" x14ac:dyDescent="0.15">
      <c r="B46" s="10" t="s">
        <v>376</v>
      </c>
      <c r="C46" s="442" t="s">
        <v>349</v>
      </c>
      <c r="D46" s="441"/>
      <c r="E46" s="441"/>
      <c r="F46" s="441"/>
      <c r="G46" s="441"/>
      <c r="H46" s="451">
        <v>180</v>
      </c>
      <c r="I46" s="452"/>
      <c r="J46" s="452"/>
      <c r="K46" s="455">
        <v>212</v>
      </c>
      <c r="L46" s="455"/>
      <c r="M46" s="455"/>
      <c r="N46" s="455">
        <v>71</v>
      </c>
      <c r="O46" s="455"/>
      <c r="P46" s="455"/>
      <c r="Q46" s="455">
        <v>46</v>
      </c>
      <c r="R46" s="455"/>
      <c r="S46" s="455"/>
      <c r="T46" s="455">
        <v>16</v>
      </c>
      <c r="U46" s="455"/>
      <c r="V46" s="455"/>
      <c r="W46" s="455">
        <v>9</v>
      </c>
      <c r="X46" s="455"/>
      <c r="Y46" s="455"/>
      <c r="Z46" s="455">
        <v>5</v>
      </c>
      <c r="AA46" s="455"/>
      <c r="AB46" s="455"/>
      <c r="AC46" s="456">
        <v>5</v>
      </c>
      <c r="AD46" s="456"/>
      <c r="AE46" s="456"/>
    </row>
    <row r="47" spans="2:31" ht="27.95" customHeight="1" x14ac:dyDescent="0.15">
      <c r="B47" s="16" t="s">
        <v>409</v>
      </c>
      <c r="C47" s="442" t="s">
        <v>351</v>
      </c>
      <c r="D47" s="442"/>
      <c r="E47" s="442"/>
      <c r="F47" s="442"/>
      <c r="G47" s="457"/>
      <c r="H47" s="458">
        <v>431</v>
      </c>
      <c r="I47" s="459"/>
      <c r="J47" s="459"/>
      <c r="K47" s="460">
        <v>357</v>
      </c>
      <c r="L47" s="460"/>
      <c r="M47" s="460"/>
      <c r="N47" s="455">
        <v>243</v>
      </c>
      <c r="O47" s="455"/>
      <c r="P47" s="455"/>
      <c r="Q47" s="455">
        <v>168</v>
      </c>
      <c r="R47" s="455"/>
      <c r="S47" s="455"/>
      <c r="T47" s="455">
        <v>54</v>
      </c>
      <c r="U47" s="455"/>
      <c r="V47" s="455"/>
      <c r="W47" s="455">
        <v>23</v>
      </c>
      <c r="X47" s="455"/>
      <c r="Y47" s="455"/>
      <c r="Z47" s="455">
        <v>4</v>
      </c>
      <c r="AA47" s="455"/>
      <c r="AB47" s="455"/>
      <c r="AC47" s="455">
        <v>10</v>
      </c>
      <c r="AD47" s="455"/>
      <c r="AE47" s="455"/>
    </row>
    <row r="48" spans="2:31" ht="27.95" customHeight="1" x14ac:dyDescent="0.15">
      <c r="B48" s="16" t="s">
        <v>428</v>
      </c>
      <c r="C48" s="441" t="s">
        <v>353</v>
      </c>
      <c r="D48" s="441"/>
      <c r="E48" s="441"/>
      <c r="F48" s="441"/>
      <c r="G48" s="441"/>
      <c r="H48" s="451">
        <v>62</v>
      </c>
      <c r="I48" s="452"/>
      <c r="J48" s="452"/>
      <c r="K48" s="455">
        <v>49</v>
      </c>
      <c r="L48" s="455"/>
      <c r="M48" s="455"/>
      <c r="N48" s="455">
        <v>33</v>
      </c>
      <c r="O48" s="455"/>
      <c r="P48" s="455"/>
      <c r="Q48" s="455">
        <v>16</v>
      </c>
      <c r="R48" s="455"/>
      <c r="S48" s="455"/>
      <c r="T48" s="455" t="s">
        <v>424</v>
      </c>
      <c r="U48" s="455"/>
      <c r="V48" s="455"/>
      <c r="W48" s="455">
        <v>1</v>
      </c>
      <c r="X48" s="455"/>
      <c r="Y48" s="455"/>
      <c r="Z48" s="456">
        <v>0</v>
      </c>
      <c r="AA48" s="456"/>
      <c r="AB48" s="456"/>
      <c r="AC48" s="456">
        <v>0</v>
      </c>
      <c r="AD48" s="456"/>
      <c r="AE48" s="456"/>
    </row>
    <row r="49" spans="2:31" ht="27.95" customHeight="1" x14ac:dyDescent="0.15">
      <c r="B49" s="16" t="s">
        <v>429</v>
      </c>
      <c r="C49" s="441" t="s">
        <v>412</v>
      </c>
      <c r="D49" s="441"/>
      <c r="E49" s="441"/>
      <c r="F49" s="441"/>
      <c r="G49" s="441"/>
      <c r="H49" s="451">
        <v>173</v>
      </c>
      <c r="I49" s="452"/>
      <c r="J49" s="452"/>
      <c r="K49" s="455">
        <v>196</v>
      </c>
      <c r="L49" s="455"/>
      <c r="M49" s="455"/>
      <c r="N49" s="455">
        <v>200</v>
      </c>
      <c r="O49" s="455"/>
      <c r="P49" s="455"/>
      <c r="Q49" s="455">
        <v>170</v>
      </c>
      <c r="R49" s="455"/>
      <c r="S49" s="455"/>
      <c r="T49" s="455">
        <v>90</v>
      </c>
      <c r="U49" s="455"/>
      <c r="V49" s="455"/>
      <c r="W49" s="455">
        <v>38</v>
      </c>
      <c r="X49" s="455"/>
      <c r="Y49" s="455"/>
      <c r="Z49" s="455">
        <v>10</v>
      </c>
      <c r="AA49" s="455"/>
      <c r="AB49" s="455"/>
      <c r="AC49" s="455">
        <v>3</v>
      </c>
      <c r="AD49" s="455"/>
      <c r="AE49" s="455"/>
    </row>
    <row r="50" spans="2:31" ht="27.95" customHeight="1" x14ac:dyDescent="0.15">
      <c r="B50" s="16" t="s">
        <v>356</v>
      </c>
      <c r="C50" s="441" t="s">
        <v>413</v>
      </c>
      <c r="D50" s="441"/>
      <c r="E50" s="441"/>
      <c r="F50" s="441"/>
      <c r="G50" s="441"/>
      <c r="H50" s="451">
        <v>124</v>
      </c>
      <c r="I50" s="452"/>
      <c r="J50" s="452"/>
      <c r="K50" s="455">
        <v>108</v>
      </c>
      <c r="L50" s="455"/>
      <c r="M50" s="455"/>
      <c r="N50" s="455">
        <v>76</v>
      </c>
      <c r="O50" s="455"/>
      <c r="P50" s="455"/>
      <c r="Q50" s="455">
        <v>17</v>
      </c>
      <c r="R50" s="455"/>
      <c r="S50" s="455"/>
      <c r="T50" s="455">
        <v>5</v>
      </c>
      <c r="U50" s="455"/>
      <c r="V50" s="455"/>
      <c r="W50" s="455">
        <v>2</v>
      </c>
      <c r="X50" s="455"/>
      <c r="Y50" s="455"/>
      <c r="Z50" s="456">
        <v>1</v>
      </c>
      <c r="AA50" s="456"/>
      <c r="AB50" s="456"/>
      <c r="AC50" s="456">
        <v>0</v>
      </c>
      <c r="AD50" s="456"/>
      <c r="AE50" s="456"/>
    </row>
    <row r="51" spans="2:31" ht="27.95" customHeight="1" x14ac:dyDescent="0.15">
      <c r="B51" s="140" t="s">
        <v>430</v>
      </c>
      <c r="C51" s="435" t="s">
        <v>359</v>
      </c>
      <c r="D51" s="435"/>
      <c r="E51" s="435"/>
      <c r="F51" s="435"/>
      <c r="G51" s="435"/>
      <c r="H51" s="451">
        <v>60</v>
      </c>
      <c r="I51" s="452"/>
      <c r="J51" s="452"/>
      <c r="K51" s="453">
        <v>78</v>
      </c>
      <c r="L51" s="453"/>
      <c r="M51" s="453"/>
      <c r="N51" s="453">
        <v>65</v>
      </c>
      <c r="O51" s="453"/>
      <c r="P51" s="453"/>
      <c r="Q51" s="453">
        <v>44</v>
      </c>
      <c r="R51" s="453"/>
      <c r="S51" s="453"/>
      <c r="T51" s="453">
        <v>24</v>
      </c>
      <c r="U51" s="453"/>
      <c r="V51" s="453"/>
      <c r="W51" s="453">
        <v>11</v>
      </c>
      <c r="X51" s="453"/>
      <c r="Y51" s="453"/>
      <c r="Z51" s="454">
        <v>9</v>
      </c>
      <c r="AA51" s="454"/>
      <c r="AB51" s="454"/>
      <c r="AC51" s="453">
        <v>4</v>
      </c>
      <c r="AD51" s="453"/>
      <c r="AE51" s="453"/>
    </row>
    <row r="52" spans="2:31" ht="21.95" customHeight="1" x14ac:dyDescent="0.15">
      <c r="B52" s="144" t="s">
        <v>431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</row>
  </sheetData>
  <mergeCells count="416"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W6:Y6"/>
    <mergeCell ref="Z6:AB6"/>
    <mergeCell ref="AC6:AE6"/>
    <mergeCell ref="C7:E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W26:Y26"/>
    <mergeCell ref="Z26:AB26"/>
    <mergeCell ref="AC26:AE26"/>
    <mergeCell ref="B29:G29"/>
    <mergeCell ref="H29:J29"/>
    <mergeCell ref="K29:M29"/>
    <mergeCell ref="N29:P29"/>
    <mergeCell ref="Q29:S29"/>
    <mergeCell ref="T29:V29"/>
    <mergeCell ref="W29:Y29"/>
    <mergeCell ref="C26:G26"/>
    <mergeCell ref="H26:J26"/>
    <mergeCell ref="K26:M26"/>
    <mergeCell ref="N26:P26"/>
    <mergeCell ref="Q26:S26"/>
    <mergeCell ref="T26:V26"/>
    <mergeCell ref="Z29:AB29"/>
    <mergeCell ref="AC29:AE29"/>
    <mergeCell ref="B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E32"/>
    <mergeCell ref="H32:J32"/>
    <mergeCell ref="K32:M32"/>
    <mergeCell ref="N32:P32"/>
    <mergeCell ref="Q32:S32"/>
    <mergeCell ref="T32:V32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W48:Y48"/>
    <mergeCell ref="Z48:AB48"/>
    <mergeCell ref="AC48:AE48"/>
    <mergeCell ref="C49:G49"/>
    <mergeCell ref="H49:J49"/>
    <mergeCell ref="K49:M49"/>
    <mergeCell ref="N49:P49"/>
    <mergeCell ref="Q49:S49"/>
    <mergeCell ref="T49:V49"/>
    <mergeCell ref="W49:Y49"/>
    <mergeCell ref="C48:G48"/>
    <mergeCell ref="H48:J48"/>
    <mergeCell ref="K48:M48"/>
    <mergeCell ref="N48:P48"/>
    <mergeCell ref="Q48:S48"/>
    <mergeCell ref="T48:V48"/>
    <mergeCell ref="Z49:AB49"/>
    <mergeCell ref="AC49:AE49"/>
    <mergeCell ref="C50:G50"/>
    <mergeCell ref="H50:J50"/>
    <mergeCell ref="K50:M50"/>
    <mergeCell ref="N50:P50"/>
    <mergeCell ref="Q50:S50"/>
    <mergeCell ref="T50:V50"/>
    <mergeCell ref="W50:Y50"/>
    <mergeCell ref="Z50:AB50"/>
    <mergeCell ref="AC50:AE50"/>
    <mergeCell ref="C51:G51"/>
    <mergeCell ref="H51:J51"/>
    <mergeCell ref="K51:M51"/>
    <mergeCell ref="N51:P51"/>
    <mergeCell ref="Q51:S51"/>
    <mergeCell ref="T51:V51"/>
    <mergeCell ref="W51:Y51"/>
    <mergeCell ref="Z51:AB51"/>
    <mergeCell ref="AC51:AE51"/>
  </mergeCells>
  <phoneticPr fontId="1"/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J48"/>
  <sheetViews>
    <sheetView zoomScaleNormal="100" workbookViewId="0"/>
  </sheetViews>
  <sheetFormatPr defaultColWidth="3.625" defaultRowHeight="14.25" x14ac:dyDescent="0.15"/>
  <cols>
    <col min="1" max="1" width="3.625" style="58" customWidth="1"/>
    <col min="2" max="7" width="3.5" style="58" customWidth="1"/>
    <col min="8" max="10" width="3.625" style="58" customWidth="1"/>
    <col min="11" max="62" width="3.25" style="58" customWidth="1"/>
    <col min="63" max="256" width="3.625" style="58"/>
    <col min="257" max="257" width="3.625" style="58" customWidth="1"/>
    <col min="258" max="263" width="3.5" style="58" customWidth="1"/>
    <col min="264" max="266" width="3.625" style="58" customWidth="1"/>
    <col min="267" max="318" width="3.25" style="58" customWidth="1"/>
    <col min="319" max="512" width="3.625" style="58"/>
    <col min="513" max="513" width="3.625" style="58" customWidth="1"/>
    <col min="514" max="519" width="3.5" style="58" customWidth="1"/>
    <col min="520" max="522" width="3.625" style="58" customWidth="1"/>
    <col min="523" max="574" width="3.25" style="58" customWidth="1"/>
    <col min="575" max="768" width="3.625" style="58"/>
    <col min="769" max="769" width="3.625" style="58" customWidth="1"/>
    <col min="770" max="775" width="3.5" style="58" customWidth="1"/>
    <col min="776" max="778" width="3.625" style="58" customWidth="1"/>
    <col min="779" max="830" width="3.25" style="58" customWidth="1"/>
    <col min="831" max="1024" width="3.625" style="58"/>
    <col min="1025" max="1025" width="3.625" style="58" customWidth="1"/>
    <col min="1026" max="1031" width="3.5" style="58" customWidth="1"/>
    <col min="1032" max="1034" width="3.625" style="58" customWidth="1"/>
    <col min="1035" max="1086" width="3.25" style="58" customWidth="1"/>
    <col min="1087" max="1280" width="3.625" style="58"/>
    <col min="1281" max="1281" width="3.625" style="58" customWidth="1"/>
    <col min="1282" max="1287" width="3.5" style="58" customWidth="1"/>
    <col min="1288" max="1290" width="3.625" style="58" customWidth="1"/>
    <col min="1291" max="1342" width="3.25" style="58" customWidth="1"/>
    <col min="1343" max="1536" width="3.625" style="58"/>
    <col min="1537" max="1537" width="3.625" style="58" customWidth="1"/>
    <col min="1538" max="1543" width="3.5" style="58" customWidth="1"/>
    <col min="1544" max="1546" width="3.625" style="58" customWidth="1"/>
    <col min="1547" max="1598" width="3.25" style="58" customWidth="1"/>
    <col min="1599" max="1792" width="3.625" style="58"/>
    <col min="1793" max="1793" width="3.625" style="58" customWidth="1"/>
    <col min="1794" max="1799" width="3.5" style="58" customWidth="1"/>
    <col min="1800" max="1802" width="3.625" style="58" customWidth="1"/>
    <col min="1803" max="1854" width="3.25" style="58" customWidth="1"/>
    <col min="1855" max="2048" width="3.625" style="58"/>
    <col min="2049" max="2049" width="3.625" style="58" customWidth="1"/>
    <col min="2050" max="2055" width="3.5" style="58" customWidth="1"/>
    <col min="2056" max="2058" width="3.625" style="58" customWidth="1"/>
    <col min="2059" max="2110" width="3.25" style="58" customWidth="1"/>
    <col min="2111" max="2304" width="3.625" style="58"/>
    <col min="2305" max="2305" width="3.625" style="58" customWidth="1"/>
    <col min="2306" max="2311" width="3.5" style="58" customWidth="1"/>
    <col min="2312" max="2314" width="3.625" style="58" customWidth="1"/>
    <col min="2315" max="2366" width="3.25" style="58" customWidth="1"/>
    <col min="2367" max="2560" width="3.625" style="58"/>
    <col min="2561" max="2561" width="3.625" style="58" customWidth="1"/>
    <col min="2562" max="2567" width="3.5" style="58" customWidth="1"/>
    <col min="2568" max="2570" width="3.625" style="58" customWidth="1"/>
    <col min="2571" max="2622" width="3.25" style="58" customWidth="1"/>
    <col min="2623" max="2816" width="3.625" style="58"/>
    <col min="2817" max="2817" width="3.625" style="58" customWidth="1"/>
    <col min="2818" max="2823" width="3.5" style="58" customWidth="1"/>
    <col min="2824" max="2826" width="3.625" style="58" customWidth="1"/>
    <col min="2827" max="2878" width="3.25" style="58" customWidth="1"/>
    <col min="2879" max="3072" width="3.625" style="58"/>
    <col min="3073" max="3073" width="3.625" style="58" customWidth="1"/>
    <col min="3074" max="3079" width="3.5" style="58" customWidth="1"/>
    <col min="3080" max="3082" width="3.625" style="58" customWidth="1"/>
    <col min="3083" max="3134" width="3.25" style="58" customWidth="1"/>
    <col min="3135" max="3328" width="3.625" style="58"/>
    <col min="3329" max="3329" width="3.625" style="58" customWidth="1"/>
    <col min="3330" max="3335" width="3.5" style="58" customWidth="1"/>
    <col min="3336" max="3338" width="3.625" style="58" customWidth="1"/>
    <col min="3339" max="3390" width="3.25" style="58" customWidth="1"/>
    <col min="3391" max="3584" width="3.625" style="58"/>
    <col min="3585" max="3585" width="3.625" style="58" customWidth="1"/>
    <col min="3586" max="3591" width="3.5" style="58" customWidth="1"/>
    <col min="3592" max="3594" width="3.625" style="58" customWidth="1"/>
    <col min="3595" max="3646" width="3.25" style="58" customWidth="1"/>
    <col min="3647" max="3840" width="3.625" style="58"/>
    <col min="3841" max="3841" width="3.625" style="58" customWidth="1"/>
    <col min="3842" max="3847" width="3.5" style="58" customWidth="1"/>
    <col min="3848" max="3850" width="3.625" style="58" customWidth="1"/>
    <col min="3851" max="3902" width="3.25" style="58" customWidth="1"/>
    <col min="3903" max="4096" width="3.625" style="58"/>
    <col min="4097" max="4097" width="3.625" style="58" customWidth="1"/>
    <col min="4098" max="4103" width="3.5" style="58" customWidth="1"/>
    <col min="4104" max="4106" width="3.625" style="58" customWidth="1"/>
    <col min="4107" max="4158" width="3.25" style="58" customWidth="1"/>
    <col min="4159" max="4352" width="3.625" style="58"/>
    <col min="4353" max="4353" width="3.625" style="58" customWidth="1"/>
    <col min="4354" max="4359" width="3.5" style="58" customWidth="1"/>
    <col min="4360" max="4362" width="3.625" style="58" customWidth="1"/>
    <col min="4363" max="4414" width="3.25" style="58" customWidth="1"/>
    <col min="4415" max="4608" width="3.625" style="58"/>
    <col min="4609" max="4609" width="3.625" style="58" customWidth="1"/>
    <col min="4610" max="4615" width="3.5" style="58" customWidth="1"/>
    <col min="4616" max="4618" width="3.625" style="58" customWidth="1"/>
    <col min="4619" max="4670" width="3.25" style="58" customWidth="1"/>
    <col min="4671" max="4864" width="3.625" style="58"/>
    <col min="4865" max="4865" width="3.625" style="58" customWidth="1"/>
    <col min="4866" max="4871" width="3.5" style="58" customWidth="1"/>
    <col min="4872" max="4874" width="3.625" style="58" customWidth="1"/>
    <col min="4875" max="4926" width="3.25" style="58" customWidth="1"/>
    <col min="4927" max="5120" width="3.625" style="58"/>
    <col min="5121" max="5121" width="3.625" style="58" customWidth="1"/>
    <col min="5122" max="5127" width="3.5" style="58" customWidth="1"/>
    <col min="5128" max="5130" width="3.625" style="58" customWidth="1"/>
    <col min="5131" max="5182" width="3.25" style="58" customWidth="1"/>
    <col min="5183" max="5376" width="3.625" style="58"/>
    <col min="5377" max="5377" width="3.625" style="58" customWidth="1"/>
    <col min="5378" max="5383" width="3.5" style="58" customWidth="1"/>
    <col min="5384" max="5386" width="3.625" style="58" customWidth="1"/>
    <col min="5387" max="5438" width="3.25" style="58" customWidth="1"/>
    <col min="5439" max="5632" width="3.625" style="58"/>
    <col min="5633" max="5633" width="3.625" style="58" customWidth="1"/>
    <col min="5634" max="5639" width="3.5" style="58" customWidth="1"/>
    <col min="5640" max="5642" width="3.625" style="58" customWidth="1"/>
    <col min="5643" max="5694" width="3.25" style="58" customWidth="1"/>
    <col min="5695" max="5888" width="3.625" style="58"/>
    <col min="5889" max="5889" width="3.625" style="58" customWidth="1"/>
    <col min="5890" max="5895" width="3.5" style="58" customWidth="1"/>
    <col min="5896" max="5898" width="3.625" style="58" customWidth="1"/>
    <col min="5899" max="5950" width="3.25" style="58" customWidth="1"/>
    <col min="5951" max="6144" width="3.625" style="58"/>
    <col min="6145" max="6145" width="3.625" style="58" customWidth="1"/>
    <col min="6146" max="6151" width="3.5" style="58" customWidth="1"/>
    <col min="6152" max="6154" width="3.625" style="58" customWidth="1"/>
    <col min="6155" max="6206" width="3.25" style="58" customWidth="1"/>
    <col min="6207" max="6400" width="3.625" style="58"/>
    <col min="6401" max="6401" width="3.625" style="58" customWidth="1"/>
    <col min="6402" max="6407" width="3.5" style="58" customWidth="1"/>
    <col min="6408" max="6410" width="3.625" style="58" customWidth="1"/>
    <col min="6411" max="6462" width="3.25" style="58" customWidth="1"/>
    <col min="6463" max="6656" width="3.625" style="58"/>
    <col min="6657" max="6657" width="3.625" style="58" customWidth="1"/>
    <col min="6658" max="6663" width="3.5" style="58" customWidth="1"/>
    <col min="6664" max="6666" width="3.625" style="58" customWidth="1"/>
    <col min="6667" max="6718" width="3.25" style="58" customWidth="1"/>
    <col min="6719" max="6912" width="3.625" style="58"/>
    <col min="6913" max="6913" width="3.625" style="58" customWidth="1"/>
    <col min="6914" max="6919" width="3.5" style="58" customWidth="1"/>
    <col min="6920" max="6922" width="3.625" style="58" customWidth="1"/>
    <col min="6923" max="6974" width="3.25" style="58" customWidth="1"/>
    <col min="6975" max="7168" width="3.625" style="58"/>
    <col min="7169" max="7169" width="3.625" style="58" customWidth="1"/>
    <col min="7170" max="7175" width="3.5" style="58" customWidth="1"/>
    <col min="7176" max="7178" width="3.625" style="58" customWidth="1"/>
    <col min="7179" max="7230" width="3.25" style="58" customWidth="1"/>
    <col min="7231" max="7424" width="3.625" style="58"/>
    <col min="7425" max="7425" width="3.625" style="58" customWidth="1"/>
    <col min="7426" max="7431" width="3.5" style="58" customWidth="1"/>
    <col min="7432" max="7434" width="3.625" style="58" customWidth="1"/>
    <col min="7435" max="7486" width="3.25" style="58" customWidth="1"/>
    <col min="7487" max="7680" width="3.625" style="58"/>
    <col min="7681" max="7681" width="3.625" style="58" customWidth="1"/>
    <col min="7682" max="7687" width="3.5" style="58" customWidth="1"/>
    <col min="7688" max="7690" width="3.625" style="58" customWidth="1"/>
    <col min="7691" max="7742" width="3.25" style="58" customWidth="1"/>
    <col min="7743" max="7936" width="3.625" style="58"/>
    <col min="7937" max="7937" width="3.625" style="58" customWidth="1"/>
    <col min="7938" max="7943" width="3.5" style="58" customWidth="1"/>
    <col min="7944" max="7946" width="3.625" style="58" customWidth="1"/>
    <col min="7947" max="7998" width="3.25" style="58" customWidth="1"/>
    <col min="7999" max="8192" width="3.625" style="58"/>
    <col min="8193" max="8193" width="3.625" style="58" customWidth="1"/>
    <col min="8194" max="8199" width="3.5" style="58" customWidth="1"/>
    <col min="8200" max="8202" width="3.625" style="58" customWidth="1"/>
    <col min="8203" max="8254" width="3.25" style="58" customWidth="1"/>
    <col min="8255" max="8448" width="3.625" style="58"/>
    <col min="8449" max="8449" width="3.625" style="58" customWidth="1"/>
    <col min="8450" max="8455" width="3.5" style="58" customWidth="1"/>
    <col min="8456" max="8458" width="3.625" style="58" customWidth="1"/>
    <col min="8459" max="8510" width="3.25" style="58" customWidth="1"/>
    <col min="8511" max="8704" width="3.625" style="58"/>
    <col min="8705" max="8705" width="3.625" style="58" customWidth="1"/>
    <col min="8706" max="8711" width="3.5" style="58" customWidth="1"/>
    <col min="8712" max="8714" width="3.625" style="58" customWidth="1"/>
    <col min="8715" max="8766" width="3.25" style="58" customWidth="1"/>
    <col min="8767" max="8960" width="3.625" style="58"/>
    <col min="8961" max="8961" width="3.625" style="58" customWidth="1"/>
    <col min="8962" max="8967" width="3.5" style="58" customWidth="1"/>
    <col min="8968" max="8970" width="3.625" style="58" customWidth="1"/>
    <col min="8971" max="9022" width="3.25" style="58" customWidth="1"/>
    <col min="9023" max="9216" width="3.625" style="58"/>
    <col min="9217" max="9217" width="3.625" style="58" customWidth="1"/>
    <col min="9218" max="9223" width="3.5" style="58" customWidth="1"/>
    <col min="9224" max="9226" width="3.625" style="58" customWidth="1"/>
    <col min="9227" max="9278" width="3.25" style="58" customWidth="1"/>
    <col min="9279" max="9472" width="3.625" style="58"/>
    <col min="9473" max="9473" width="3.625" style="58" customWidth="1"/>
    <col min="9474" max="9479" width="3.5" style="58" customWidth="1"/>
    <col min="9480" max="9482" width="3.625" style="58" customWidth="1"/>
    <col min="9483" max="9534" width="3.25" style="58" customWidth="1"/>
    <col min="9535" max="9728" width="3.625" style="58"/>
    <col min="9729" max="9729" width="3.625" style="58" customWidth="1"/>
    <col min="9730" max="9735" width="3.5" style="58" customWidth="1"/>
    <col min="9736" max="9738" width="3.625" style="58" customWidth="1"/>
    <col min="9739" max="9790" width="3.25" style="58" customWidth="1"/>
    <col min="9791" max="9984" width="3.625" style="58"/>
    <col min="9985" max="9985" width="3.625" style="58" customWidth="1"/>
    <col min="9986" max="9991" width="3.5" style="58" customWidth="1"/>
    <col min="9992" max="9994" width="3.625" style="58" customWidth="1"/>
    <col min="9995" max="10046" width="3.25" style="58" customWidth="1"/>
    <col min="10047" max="10240" width="3.625" style="58"/>
    <col min="10241" max="10241" width="3.625" style="58" customWidth="1"/>
    <col min="10242" max="10247" width="3.5" style="58" customWidth="1"/>
    <col min="10248" max="10250" width="3.625" style="58" customWidth="1"/>
    <col min="10251" max="10302" width="3.25" style="58" customWidth="1"/>
    <col min="10303" max="10496" width="3.625" style="58"/>
    <col min="10497" max="10497" width="3.625" style="58" customWidth="1"/>
    <col min="10498" max="10503" width="3.5" style="58" customWidth="1"/>
    <col min="10504" max="10506" width="3.625" style="58" customWidth="1"/>
    <col min="10507" max="10558" width="3.25" style="58" customWidth="1"/>
    <col min="10559" max="10752" width="3.625" style="58"/>
    <col min="10753" max="10753" width="3.625" style="58" customWidth="1"/>
    <col min="10754" max="10759" width="3.5" style="58" customWidth="1"/>
    <col min="10760" max="10762" width="3.625" style="58" customWidth="1"/>
    <col min="10763" max="10814" width="3.25" style="58" customWidth="1"/>
    <col min="10815" max="11008" width="3.625" style="58"/>
    <col min="11009" max="11009" width="3.625" style="58" customWidth="1"/>
    <col min="11010" max="11015" width="3.5" style="58" customWidth="1"/>
    <col min="11016" max="11018" width="3.625" style="58" customWidth="1"/>
    <col min="11019" max="11070" width="3.25" style="58" customWidth="1"/>
    <col min="11071" max="11264" width="3.625" style="58"/>
    <col min="11265" max="11265" width="3.625" style="58" customWidth="1"/>
    <col min="11266" max="11271" width="3.5" style="58" customWidth="1"/>
    <col min="11272" max="11274" width="3.625" style="58" customWidth="1"/>
    <col min="11275" max="11326" width="3.25" style="58" customWidth="1"/>
    <col min="11327" max="11520" width="3.625" style="58"/>
    <col min="11521" max="11521" width="3.625" style="58" customWidth="1"/>
    <col min="11522" max="11527" width="3.5" style="58" customWidth="1"/>
    <col min="11528" max="11530" width="3.625" style="58" customWidth="1"/>
    <col min="11531" max="11582" width="3.25" style="58" customWidth="1"/>
    <col min="11583" max="11776" width="3.625" style="58"/>
    <col min="11777" max="11777" width="3.625" style="58" customWidth="1"/>
    <col min="11778" max="11783" width="3.5" style="58" customWidth="1"/>
    <col min="11784" max="11786" width="3.625" style="58" customWidth="1"/>
    <col min="11787" max="11838" width="3.25" style="58" customWidth="1"/>
    <col min="11839" max="12032" width="3.625" style="58"/>
    <col min="12033" max="12033" width="3.625" style="58" customWidth="1"/>
    <col min="12034" max="12039" width="3.5" style="58" customWidth="1"/>
    <col min="12040" max="12042" width="3.625" style="58" customWidth="1"/>
    <col min="12043" max="12094" width="3.25" style="58" customWidth="1"/>
    <col min="12095" max="12288" width="3.625" style="58"/>
    <col min="12289" max="12289" width="3.625" style="58" customWidth="1"/>
    <col min="12290" max="12295" width="3.5" style="58" customWidth="1"/>
    <col min="12296" max="12298" width="3.625" style="58" customWidth="1"/>
    <col min="12299" max="12350" width="3.25" style="58" customWidth="1"/>
    <col min="12351" max="12544" width="3.625" style="58"/>
    <col min="12545" max="12545" width="3.625" style="58" customWidth="1"/>
    <col min="12546" max="12551" width="3.5" style="58" customWidth="1"/>
    <col min="12552" max="12554" width="3.625" style="58" customWidth="1"/>
    <col min="12555" max="12606" width="3.25" style="58" customWidth="1"/>
    <col min="12607" max="12800" width="3.625" style="58"/>
    <col min="12801" max="12801" width="3.625" style="58" customWidth="1"/>
    <col min="12802" max="12807" width="3.5" style="58" customWidth="1"/>
    <col min="12808" max="12810" width="3.625" style="58" customWidth="1"/>
    <col min="12811" max="12862" width="3.25" style="58" customWidth="1"/>
    <col min="12863" max="13056" width="3.625" style="58"/>
    <col min="13057" max="13057" width="3.625" style="58" customWidth="1"/>
    <col min="13058" max="13063" width="3.5" style="58" customWidth="1"/>
    <col min="13064" max="13066" width="3.625" style="58" customWidth="1"/>
    <col min="13067" max="13118" width="3.25" style="58" customWidth="1"/>
    <col min="13119" max="13312" width="3.625" style="58"/>
    <col min="13313" max="13313" width="3.625" style="58" customWidth="1"/>
    <col min="13314" max="13319" width="3.5" style="58" customWidth="1"/>
    <col min="13320" max="13322" width="3.625" style="58" customWidth="1"/>
    <col min="13323" max="13374" width="3.25" style="58" customWidth="1"/>
    <col min="13375" max="13568" width="3.625" style="58"/>
    <col min="13569" max="13569" width="3.625" style="58" customWidth="1"/>
    <col min="13570" max="13575" width="3.5" style="58" customWidth="1"/>
    <col min="13576" max="13578" width="3.625" style="58" customWidth="1"/>
    <col min="13579" max="13630" width="3.25" style="58" customWidth="1"/>
    <col min="13631" max="13824" width="3.625" style="58"/>
    <col min="13825" max="13825" width="3.625" style="58" customWidth="1"/>
    <col min="13826" max="13831" width="3.5" style="58" customWidth="1"/>
    <col min="13832" max="13834" width="3.625" style="58" customWidth="1"/>
    <col min="13835" max="13886" width="3.25" style="58" customWidth="1"/>
    <col min="13887" max="14080" width="3.625" style="58"/>
    <col min="14081" max="14081" width="3.625" style="58" customWidth="1"/>
    <col min="14082" max="14087" width="3.5" style="58" customWidth="1"/>
    <col min="14088" max="14090" width="3.625" style="58" customWidth="1"/>
    <col min="14091" max="14142" width="3.25" style="58" customWidth="1"/>
    <col min="14143" max="14336" width="3.625" style="58"/>
    <col min="14337" max="14337" width="3.625" style="58" customWidth="1"/>
    <col min="14338" max="14343" width="3.5" style="58" customWidth="1"/>
    <col min="14344" max="14346" width="3.625" style="58" customWidth="1"/>
    <col min="14347" max="14398" width="3.25" style="58" customWidth="1"/>
    <col min="14399" max="14592" width="3.625" style="58"/>
    <col min="14593" max="14593" width="3.625" style="58" customWidth="1"/>
    <col min="14594" max="14599" width="3.5" style="58" customWidth="1"/>
    <col min="14600" max="14602" width="3.625" style="58" customWidth="1"/>
    <col min="14603" max="14654" width="3.25" style="58" customWidth="1"/>
    <col min="14655" max="14848" width="3.625" style="58"/>
    <col min="14849" max="14849" width="3.625" style="58" customWidth="1"/>
    <col min="14850" max="14855" width="3.5" style="58" customWidth="1"/>
    <col min="14856" max="14858" width="3.625" style="58" customWidth="1"/>
    <col min="14859" max="14910" width="3.25" style="58" customWidth="1"/>
    <col min="14911" max="15104" width="3.625" style="58"/>
    <col min="15105" max="15105" width="3.625" style="58" customWidth="1"/>
    <col min="15106" max="15111" width="3.5" style="58" customWidth="1"/>
    <col min="15112" max="15114" width="3.625" style="58" customWidth="1"/>
    <col min="15115" max="15166" width="3.25" style="58" customWidth="1"/>
    <col min="15167" max="15360" width="3.625" style="58"/>
    <col min="15361" max="15361" width="3.625" style="58" customWidth="1"/>
    <col min="15362" max="15367" width="3.5" style="58" customWidth="1"/>
    <col min="15368" max="15370" width="3.625" style="58" customWidth="1"/>
    <col min="15371" max="15422" width="3.25" style="58" customWidth="1"/>
    <col min="15423" max="15616" width="3.625" style="58"/>
    <col min="15617" max="15617" width="3.625" style="58" customWidth="1"/>
    <col min="15618" max="15623" width="3.5" style="58" customWidth="1"/>
    <col min="15624" max="15626" width="3.625" style="58" customWidth="1"/>
    <col min="15627" max="15678" width="3.25" style="58" customWidth="1"/>
    <col min="15679" max="15872" width="3.625" style="58"/>
    <col min="15873" max="15873" width="3.625" style="58" customWidth="1"/>
    <col min="15874" max="15879" width="3.5" style="58" customWidth="1"/>
    <col min="15880" max="15882" width="3.625" style="58" customWidth="1"/>
    <col min="15883" max="15934" width="3.25" style="58" customWidth="1"/>
    <col min="15935" max="16128" width="3.625" style="58"/>
    <col min="16129" max="16129" width="3.625" style="58" customWidth="1"/>
    <col min="16130" max="16135" width="3.5" style="58" customWidth="1"/>
    <col min="16136" max="16138" width="3.625" style="58" customWidth="1"/>
    <col min="16139" max="16190" width="3.25" style="58" customWidth="1"/>
    <col min="16191" max="16384" width="3.625" style="58"/>
  </cols>
  <sheetData>
    <row r="1" spans="2:62" ht="30" customHeight="1" x14ac:dyDescent="0.15">
      <c r="B1" s="376" t="s">
        <v>432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145"/>
      <c r="AG1" s="145"/>
      <c r="AH1" s="145"/>
      <c r="AI1" s="145"/>
      <c r="AJ1" s="145"/>
      <c r="AK1" s="145"/>
      <c r="AL1" s="145"/>
    </row>
    <row r="2" spans="2:62" ht="20.100000000000001" customHeight="1" thickBot="1" x14ac:dyDescent="0.2">
      <c r="U2" s="499"/>
      <c r="V2" s="499"/>
      <c r="W2" s="499"/>
      <c r="X2" s="499"/>
      <c r="Y2" s="499"/>
    </row>
    <row r="3" spans="2:62" ht="30" customHeight="1" x14ac:dyDescent="0.15">
      <c r="B3" s="497" t="s">
        <v>433</v>
      </c>
      <c r="C3" s="497"/>
      <c r="D3" s="497"/>
      <c r="E3" s="497"/>
      <c r="F3" s="497"/>
      <c r="G3" s="498"/>
      <c r="H3" s="471" t="s">
        <v>24</v>
      </c>
      <c r="I3" s="471"/>
      <c r="J3" s="471"/>
      <c r="K3" s="471" t="s">
        <v>383</v>
      </c>
      <c r="L3" s="471"/>
      <c r="M3" s="471"/>
      <c r="N3" s="471" t="s">
        <v>384</v>
      </c>
      <c r="O3" s="471"/>
      <c r="P3" s="471"/>
      <c r="Q3" s="471" t="s">
        <v>385</v>
      </c>
      <c r="R3" s="471"/>
      <c r="S3" s="471"/>
      <c r="T3" s="471" t="s">
        <v>386</v>
      </c>
      <c r="U3" s="471"/>
      <c r="V3" s="471"/>
      <c r="W3" s="471" t="s">
        <v>387</v>
      </c>
      <c r="X3" s="471"/>
      <c r="Y3" s="471"/>
      <c r="Z3" s="471" t="s">
        <v>388</v>
      </c>
      <c r="AA3" s="471"/>
      <c r="AB3" s="471"/>
      <c r="AC3" s="471" t="s">
        <v>389</v>
      </c>
      <c r="AD3" s="471"/>
      <c r="AE3" s="473"/>
      <c r="AG3" s="497" t="s">
        <v>433</v>
      </c>
      <c r="AH3" s="497"/>
      <c r="AI3" s="497"/>
      <c r="AJ3" s="497"/>
      <c r="AK3" s="497"/>
      <c r="AL3" s="498"/>
      <c r="AM3" s="471" t="s">
        <v>415</v>
      </c>
      <c r="AN3" s="471"/>
      <c r="AO3" s="471"/>
      <c r="AP3" s="471" t="s">
        <v>416</v>
      </c>
      <c r="AQ3" s="471"/>
      <c r="AR3" s="471"/>
      <c r="AS3" s="471" t="s">
        <v>417</v>
      </c>
      <c r="AT3" s="471"/>
      <c r="AU3" s="471"/>
      <c r="AV3" s="471" t="s">
        <v>418</v>
      </c>
      <c r="AW3" s="471"/>
      <c r="AX3" s="471"/>
      <c r="AY3" s="471" t="s">
        <v>419</v>
      </c>
      <c r="AZ3" s="471"/>
      <c r="BA3" s="471"/>
      <c r="BB3" s="471" t="s">
        <v>420</v>
      </c>
      <c r="BC3" s="471"/>
      <c r="BD3" s="471"/>
      <c r="BE3" s="471" t="s">
        <v>421</v>
      </c>
      <c r="BF3" s="471"/>
      <c r="BG3" s="471"/>
      <c r="BH3" s="471" t="s">
        <v>422</v>
      </c>
      <c r="BI3" s="471"/>
      <c r="BJ3" s="473"/>
    </row>
    <row r="4" spans="2:62" ht="30" customHeight="1" x14ac:dyDescent="0.15">
      <c r="B4" s="492" t="s">
        <v>3</v>
      </c>
      <c r="C4" s="492"/>
      <c r="D4" s="492"/>
      <c r="E4" s="492"/>
      <c r="F4" s="492"/>
      <c r="G4" s="493"/>
      <c r="H4" s="494">
        <f>SUM(H5,H7:J25)</f>
        <v>17148</v>
      </c>
      <c r="I4" s="491"/>
      <c r="J4" s="491"/>
      <c r="K4" s="491">
        <f>SUM(K5,K7:M25)</f>
        <v>263</v>
      </c>
      <c r="L4" s="491"/>
      <c r="M4" s="491"/>
      <c r="N4" s="491">
        <f>SUM(N5,N7:P25)</f>
        <v>994</v>
      </c>
      <c r="O4" s="491"/>
      <c r="P4" s="491"/>
      <c r="Q4" s="491">
        <f>SUM(Q5,Q7:S25)</f>
        <v>1220</v>
      </c>
      <c r="R4" s="491"/>
      <c r="S4" s="491"/>
      <c r="T4" s="491">
        <f>SUM(T5,T7:V25)</f>
        <v>1244</v>
      </c>
      <c r="U4" s="491"/>
      <c r="V4" s="491"/>
      <c r="W4" s="491">
        <f>SUM(W5,W7:Y25)</f>
        <v>1363</v>
      </c>
      <c r="X4" s="491"/>
      <c r="Y4" s="491"/>
      <c r="Z4" s="491">
        <f>SUM(Z5,Z7:AB25)</f>
        <v>1694</v>
      </c>
      <c r="AA4" s="491"/>
      <c r="AB4" s="491"/>
      <c r="AC4" s="491">
        <f>SUM(AC5,AC7:AE25)</f>
        <v>1757</v>
      </c>
      <c r="AD4" s="491"/>
      <c r="AE4" s="491"/>
      <c r="AG4" s="492" t="s">
        <v>3</v>
      </c>
      <c r="AH4" s="492"/>
      <c r="AI4" s="492"/>
      <c r="AJ4" s="492"/>
      <c r="AK4" s="492"/>
      <c r="AL4" s="493"/>
      <c r="AM4" s="491">
        <f>SUM(AM5,AM7:AO25)</f>
        <v>1940</v>
      </c>
      <c r="AN4" s="491"/>
      <c r="AO4" s="491"/>
      <c r="AP4" s="491">
        <f>SUM(AP5,AP7:AR25)</f>
        <v>1982</v>
      </c>
      <c r="AQ4" s="491"/>
      <c r="AR4" s="491"/>
      <c r="AS4" s="491">
        <f>SUM(AS5,AS7:AU25)</f>
        <v>1931</v>
      </c>
      <c r="AT4" s="491"/>
      <c r="AU4" s="491"/>
      <c r="AV4" s="491">
        <f>SUM(AV5,AV7:AX25)</f>
        <v>1429</v>
      </c>
      <c r="AW4" s="491"/>
      <c r="AX4" s="491"/>
      <c r="AY4" s="491">
        <f>SUM(AY5,AY7:BA25)</f>
        <v>686</v>
      </c>
      <c r="AZ4" s="491"/>
      <c r="BA4" s="491"/>
      <c r="BB4" s="491">
        <f>SUM(BB5,BB7:BD25)</f>
        <v>400</v>
      </c>
      <c r="BC4" s="491"/>
      <c r="BD4" s="491"/>
      <c r="BE4" s="491">
        <f>SUM(BE5,BE7:BG25)</f>
        <v>176</v>
      </c>
      <c r="BF4" s="491"/>
      <c r="BG4" s="491"/>
      <c r="BH4" s="491">
        <f>SUM(BH5,BH7:BJ25)</f>
        <v>69</v>
      </c>
      <c r="BI4" s="491"/>
      <c r="BJ4" s="491"/>
    </row>
    <row r="5" spans="2:62" ht="30" customHeight="1" x14ac:dyDescent="0.15">
      <c r="B5" s="139" t="s">
        <v>316</v>
      </c>
      <c r="C5" s="439" t="s">
        <v>317</v>
      </c>
      <c r="D5" s="438"/>
      <c r="E5" s="438"/>
      <c r="F5" s="438"/>
      <c r="G5" s="474"/>
      <c r="H5" s="328">
        <v>1577</v>
      </c>
      <c r="I5" s="329"/>
      <c r="J5" s="329"/>
      <c r="K5" s="375">
        <v>8</v>
      </c>
      <c r="L5" s="375"/>
      <c r="M5" s="375"/>
      <c r="N5" s="375">
        <v>50</v>
      </c>
      <c r="O5" s="375"/>
      <c r="P5" s="375"/>
      <c r="Q5" s="375">
        <v>108</v>
      </c>
      <c r="R5" s="375"/>
      <c r="S5" s="375"/>
      <c r="T5" s="375">
        <v>113</v>
      </c>
      <c r="U5" s="375"/>
      <c r="V5" s="375"/>
      <c r="W5" s="375">
        <v>104</v>
      </c>
      <c r="X5" s="375"/>
      <c r="Y5" s="375"/>
      <c r="Z5" s="375">
        <v>112</v>
      </c>
      <c r="AA5" s="375"/>
      <c r="AB5" s="375"/>
      <c r="AC5" s="329">
        <v>93</v>
      </c>
      <c r="AD5" s="329"/>
      <c r="AE5" s="329"/>
      <c r="AG5" s="139" t="s">
        <v>316</v>
      </c>
      <c r="AH5" s="439" t="s">
        <v>317</v>
      </c>
      <c r="AI5" s="438"/>
      <c r="AJ5" s="438"/>
      <c r="AK5" s="438"/>
      <c r="AL5" s="474"/>
      <c r="AM5" s="329">
        <v>132</v>
      </c>
      <c r="AN5" s="329"/>
      <c r="AO5" s="329"/>
      <c r="AP5" s="375">
        <v>157</v>
      </c>
      <c r="AQ5" s="375"/>
      <c r="AR5" s="375"/>
      <c r="AS5" s="375">
        <v>208</v>
      </c>
      <c r="AT5" s="375"/>
      <c r="AU5" s="375"/>
      <c r="AV5" s="375">
        <v>217</v>
      </c>
      <c r="AW5" s="375"/>
      <c r="AX5" s="375"/>
      <c r="AY5" s="375">
        <v>106</v>
      </c>
      <c r="AZ5" s="375"/>
      <c r="BA5" s="375"/>
      <c r="BB5" s="375">
        <v>109</v>
      </c>
      <c r="BC5" s="375"/>
      <c r="BD5" s="375"/>
      <c r="BE5" s="375">
        <v>46</v>
      </c>
      <c r="BF5" s="375"/>
      <c r="BG5" s="375"/>
      <c r="BH5" s="375">
        <v>14</v>
      </c>
      <c r="BI5" s="375"/>
      <c r="BJ5" s="375"/>
    </row>
    <row r="6" spans="2:62" ht="30" customHeight="1" x14ac:dyDescent="0.15">
      <c r="B6" s="139"/>
      <c r="C6" s="490" t="s">
        <v>318</v>
      </c>
      <c r="D6" s="490"/>
      <c r="E6" s="490"/>
      <c r="F6" s="146"/>
      <c r="G6" s="134"/>
      <c r="H6" s="328">
        <v>1574</v>
      </c>
      <c r="I6" s="329"/>
      <c r="J6" s="329"/>
      <c r="K6" s="375">
        <v>8</v>
      </c>
      <c r="L6" s="375"/>
      <c r="M6" s="375"/>
      <c r="N6" s="375">
        <v>50</v>
      </c>
      <c r="O6" s="375"/>
      <c r="P6" s="375"/>
      <c r="Q6" s="375">
        <v>108</v>
      </c>
      <c r="R6" s="375"/>
      <c r="S6" s="375"/>
      <c r="T6" s="375">
        <v>113</v>
      </c>
      <c r="U6" s="375"/>
      <c r="V6" s="375"/>
      <c r="W6" s="375">
        <v>104</v>
      </c>
      <c r="X6" s="375"/>
      <c r="Y6" s="375"/>
      <c r="Z6" s="375">
        <v>112</v>
      </c>
      <c r="AA6" s="375"/>
      <c r="AB6" s="375"/>
      <c r="AC6" s="329">
        <v>92</v>
      </c>
      <c r="AD6" s="329"/>
      <c r="AE6" s="329"/>
      <c r="AG6" s="139"/>
      <c r="AH6" s="490" t="s">
        <v>318</v>
      </c>
      <c r="AI6" s="490"/>
      <c r="AJ6" s="490"/>
      <c r="AK6" s="146"/>
      <c r="AL6" s="134"/>
      <c r="AM6" s="329">
        <v>131</v>
      </c>
      <c r="AN6" s="329"/>
      <c r="AO6" s="329"/>
      <c r="AP6" s="375">
        <v>157</v>
      </c>
      <c r="AQ6" s="375"/>
      <c r="AR6" s="375"/>
      <c r="AS6" s="375">
        <v>208</v>
      </c>
      <c r="AT6" s="375"/>
      <c r="AU6" s="375"/>
      <c r="AV6" s="375">
        <v>217</v>
      </c>
      <c r="AW6" s="375"/>
      <c r="AX6" s="375"/>
      <c r="AY6" s="375">
        <v>106</v>
      </c>
      <c r="AZ6" s="375"/>
      <c r="BA6" s="375"/>
      <c r="BB6" s="375">
        <v>108</v>
      </c>
      <c r="BC6" s="375"/>
      <c r="BD6" s="375"/>
      <c r="BE6" s="375">
        <v>46</v>
      </c>
      <c r="BF6" s="375"/>
      <c r="BG6" s="375"/>
      <c r="BH6" s="375">
        <v>14</v>
      </c>
      <c r="BI6" s="375"/>
      <c r="BJ6" s="375"/>
    </row>
    <row r="7" spans="2:62" ht="30" customHeight="1" x14ac:dyDescent="0.15">
      <c r="B7" s="146" t="s">
        <v>362</v>
      </c>
      <c r="C7" s="438" t="s">
        <v>320</v>
      </c>
      <c r="D7" s="438"/>
      <c r="E7" s="438"/>
      <c r="F7" s="438"/>
      <c r="G7" s="474"/>
      <c r="H7" s="328">
        <v>396</v>
      </c>
      <c r="I7" s="329"/>
      <c r="J7" s="329"/>
      <c r="K7" s="375">
        <v>13</v>
      </c>
      <c r="L7" s="375"/>
      <c r="M7" s="375"/>
      <c r="N7" s="375">
        <v>46</v>
      </c>
      <c r="O7" s="375"/>
      <c r="P7" s="375"/>
      <c r="Q7" s="375">
        <v>11</v>
      </c>
      <c r="R7" s="375"/>
      <c r="S7" s="375"/>
      <c r="T7" s="375">
        <v>33</v>
      </c>
      <c r="U7" s="375"/>
      <c r="V7" s="375"/>
      <c r="W7" s="375">
        <v>23</v>
      </c>
      <c r="X7" s="375"/>
      <c r="Y7" s="375"/>
      <c r="Z7" s="375">
        <v>21</v>
      </c>
      <c r="AA7" s="375"/>
      <c r="AB7" s="375"/>
      <c r="AC7" s="329">
        <v>31</v>
      </c>
      <c r="AD7" s="329"/>
      <c r="AE7" s="329"/>
      <c r="AG7" s="146" t="s">
        <v>362</v>
      </c>
      <c r="AH7" s="438" t="s">
        <v>320</v>
      </c>
      <c r="AI7" s="438"/>
      <c r="AJ7" s="438"/>
      <c r="AK7" s="438"/>
      <c r="AL7" s="474"/>
      <c r="AM7" s="329">
        <v>33</v>
      </c>
      <c r="AN7" s="329"/>
      <c r="AO7" s="329"/>
      <c r="AP7" s="375">
        <v>26</v>
      </c>
      <c r="AQ7" s="375"/>
      <c r="AR7" s="375"/>
      <c r="AS7" s="375">
        <v>47</v>
      </c>
      <c r="AT7" s="375"/>
      <c r="AU7" s="375"/>
      <c r="AV7" s="375">
        <v>66</v>
      </c>
      <c r="AW7" s="375"/>
      <c r="AX7" s="375"/>
      <c r="AY7" s="375">
        <v>32</v>
      </c>
      <c r="AZ7" s="375"/>
      <c r="BA7" s="375"/>
      <c r="BB7" s="375">
        <v>9</v>
      </c>
      <c r="BC7" s="375"/>
      <c r="BD7" s="375"/>
      <c r="BE7" s="375">
        <v>4</v>
      </c>
      <c r="BF7" s="375"/>
      <c r="BG7" s="375"/>
      <c r="BH7" s="375">
        <v>1</v>
      </c>
      <c r="BI7" s="375"/>
      <c r="BJ7" s="375"/>
    </row>
    <row r="8" spans="2:62" ht="30" customHeight="1" x14ac:dyDescent="0.15">
      <c r="B8" s="146" t="s">
        <v>363</v>
      </c>
      <c r="C8" s="439" t="s">
        <v>364</v>
      </c>
      <c r="D8" s="438"/>
      <c r="E8" s="438"/>
      <c r="F8" s="438"/>
      <c r="G8" s="474"/>
      <c r="H8" s="328">
        <v>5</v>
      </c>
      <c r="I8" s="329"/>
      <c r="J8" s="329"/>
      <c r="K8" s="375" t="s">
        <v>62</v>
      </c>
      <c r="L8" s="375"/>
      <c r="M8" s="375"/>
      <c r="N8" s="375" t="s">
        <v>434</v>
      </c>
      <c r="O8" s="375"/>
      <c r="P8" s="375"/>
      <c r="Q8" s="375">
        <v>1</v>
      </c>
      <c r="R8" s="375"/>
      <c r="S8" s="375"/>
      <c r="T8" s="375" t="s">
        <v>62</v>
      </c>
      <c r="U8" s="375"/>
      <c r="V8" s="375"/>
      <c r="W8" s="375" t="s">
        <v>62</v>
      </c>
      <c r="X8" s="375"/>
      <c r="Y8" s="375"/>
      <c r="Z8" s="375" t="s">
        <v>424</v>
      </c>
      <c r="AA8" s="375"/>
      <c r="AB8" s="375"/>
      <c r="AC8" s="329" t="s">
        <v>435</v>
      </c>
      <c r="AD8" s="329"/>
      <c r="AE8" s="329"/>
      <c r="AG8" s="146" t="s">
        <v>363</v>
      </c>
      <c r="AH8" s="439" t="s">
        <v>364</v>
      </c>
      <c r="AI8" s="438"/>
      <c r="AJ8" s="438"/>
      <c r="AK8" s="438"/>
      <c r="AL8" s="474"/>
      <c r="AM8" s="329">
        <v>1</v>
      </c>
      <c r="AN8" s="329"/>
      <c r="AO8" s="329"/>
      <c r="AP8" s="375" t="s">
        <v>434</v>
      </c>
      <c r="AQ8" s="375"/>
      <c r="AR8" s="375"/>
      <c r="AS8" s="375">
        <v>1</v>
      </c>
      <c r="AT8" s="375"/>
      <c r="AU8" s="375"/>
      <c r="AV8" s="375">
        <v>1</v>
      </c>
      <c r="AW8" s="375"/>
      <c r="AX8" s="375"/>
      <c r="AY8" s="375">
        <v>1</v>
      </c>
      <c r="AZ8" s="375"/>
      <c r="BA8" s="375"/>
      <c r="BB8" s="375" t="s">
        <v>424</v>
      </c>
      <c r="BC8" s="375"/>
      <c r="BD8" s="375"/>
      <c r="BE8" s="375" t="s">
        <v>424</v>
      </c>
      <c r="BF8" s="375"/>
      <c r="BG8" s="375"/>
      <c r="BH8" s="375" t="s">
        <v>62</v>
      </c>
      <c r="BI8" s="375"/>
      <c r="BJ8" s="375"/>
    </row>
    <row r="9" spans="2:62" ht="30" customHeight="1" x14ac:dyDescent="0.15">
      <c r="B9" s="146" t="s">
        <v>436</v>
      </c>
      <c r="C9" s="438" t="s">
        <v>325</v>
      </c>
      <c r="D9" s="438"/>
      <c r="E9" s="438"/>
      <c r="F9" s="438"/>
      <c r="G9" s="474"/>
      <c r="H9" s="328">
        <v>1796</v>
      </c>
      <c r="I9" s="329"/>
      <c r="J9" s="329"/>
      <c r="K9" s="375">
        <v>25</v>
      </c>
      <c r="L9" s="375"/>
      <c r="M9" s="375"/>
      <c r="N9" s="375">
        <v>70</v>
      </c>
      <c r="O9" s="375"/>
      <c r="P9" s="375"/>
      <c r="Q9" s="375">
        <v>61</v>
      </c>
      <c r="R9" s="375"/>
      <c r="S9" s="375"/>
      <c r="T9" s="375">
        <v>110</v>
      </c>
      <c r="U9" s="375"/>
      <c r="V9" s="375"/>
      <c r="W9" s="375">
        <v>126</v>
      </c>
      <c r="X9" s="375"/>
      <c r="Y9" s="375"/>
      <c r="Z9" s="375">
        <v>177</v>
      </c>
      <c r="AA9" s="375"/>
      <c r="AB9" s="375"/>
      <c r="AC9" s="329">
        <v>174</v>
      </c>
      <c r="AD9" s="329"/>
      <c r="AE9" s="329"/>
      <c r="AG9" s="146" t="s">
        <v>436</v>
      </c>
      <c r="AH9" s="438" t="s">
        <v>325</v>
      </c>
      <c r="AI9" s="438"/>
      <c r="AJ9" s="438"/>
      <c r="AK9" s="438"/>
      <c r="AL9" s="474"/>
      <c r="AM9" s="329">
        <v>253</v>
      </c>
      <c r="AN9" s="329"/>
      <c r="AO9" s="329"/>
      <c r="AP9" s="375">
        <v>217</v>
      </c>
      <c r="AQ9" s="375"/>
      <c r="AR9" s="375"/>
      <c r="AS9" s="375">
        <v>300</v>
      </c>
      <c r="AT9" s="375"/>
      <c r="AU9" s="375"/>
      <c r="AV9" s="375">
        <v>185</v>
      </c>
      <c r="AW9" s="375"/>
      <c r="AX9" s="375"/>
      <c r="AY9" s="375">
        <v>71</v>
      </c>
      <c r="AZ9" s="375"/>
      <c r="BA9" s="375"/>
      <c r="BB9" s="375">
        <v>19</v>
      </c>
      <c r="BC9" s="375"/>
      <c r="BD9" s="375"/>
      <c r="BE9" s="375">
        <v>7</v>
      </c>
      <c r="BF9" s="375"/>
      <c r="BG9" s="375"/>
      <c r="BH9" s="375">
        <v>1</v>
      </c>
      <c r="BI9" s="375"/>
      <c r="BJ9" s="375"/>
    </row>
    <row r="10" spans="2:62" ht="30" customHeight="1" x14ac:dyDescent="0.15">
      <c r="B10" s="146" t="s">
        <v>395</v>
      </c>
      <c r="C10" s="438" t="s">
        <v>327</v>
      </c>
      <c r="D10" s="438"/>
      <c r="E10" s="438"/>
      <c r="F10" s="438"/>
      <c r="G10" s="474"/>
      <c r="H10" s="328">
        <v>4282</v>
      </c>
      <c r="I10" s="329"/>
      <c r="J10" s="329"/>
      <c r="K10" s="375">
        <v>66</v>
      </c>
      <c r="L10" s="375"/>
      <c r="M10" s="375"/>
      <c r="N10" s="375">
        <v>363</v>
      </c>
      <c r="O10" s="375"/>
      <c r="P10" s="375"/>
      <c r="Q10" s="375">
        <v>448</v>
      </c>
      <c r="R10" s="375"/>
      <c r="S10" s="375"/>
      <c r="T10" s="375">
        <v>400</v>
      </c>
      <c r="U10" s="375"/>
      <c r="V10" s="375"/>
      <c r="W10" s="375">
        <v>441</v>
      </c>
      <c r="X10" s="375"/>
      <c r="Y10" s="375"/>
      <c r="Z10" s="375">
        <v>548</v>
      </c>
      <c r="AA10" s="375"/>
      <c r="AB10" s="375"/>
      <c r="AC10" s="329">
        <v>494</v>
      </c>
      <c r="AD10" s="329"/>
      <c r="AE10" s="329"/>
      <c r="AG10" s="146" t="s">
        <v>437</v>
      </c>
      <c r="AH10" s="438" t="s">
        <v>327</v>
      </c>
      <c r="AI10" s="438"/>
      <c r="AJ10" s="438"/>
      <c r="AK10" s="438"/>
      <c r="AL10" s="474"/>
      <c r="AM10" s="329">
        <v>441</v>
      </c>
      <c r="AN10" s="329"/>
      <c r="AO10" s="329"/>
      <c r="AP10" s="375">
        <v>393</v>
      </c>
      <c r="AQ10" s="375"/>
      <c r="AR10" s="375"/>
      <c r="AS10" s="375">
        <v>342</v>
      </c>
      <c r="AT10" s="375"/>
      <c r="AU10" s="375"/>
      <c r="AV10" s="375">
        <v>183</v>
      </c>
      <c r="AW10" s="375"/>
      <c r="AX10" s="375"/>
      <c r="AY10" s="375">
        <v>90</v>
      </c>
      <c r="AZ10" s="375"/>
      <c r="BA10" s="375"/>
      <c r="BB10" s="375">
        <v>45</v>
      </c>
      <c r="BC10" s="375"/>
      <c r="BD10" s="375"/>
      <c r="BE10" s="375">
        <v>22</v>
      </c>
      <c r="BF10" s="375"/>
      <c r="BG10" s="375"/>
      <c r="BH10" s="375">
        <v>6</v>
      </c>
      <c r="BI10" s="375"/>
      <c r="BJ10" s="375"/>
    </row>
    <row r="11" spans="2:62" ht="30" customHeight="1" x14ac:dyDescent="0.15">
      <c r="B11" s="146" t="s">
        <v>328</v>
      </c>
      <c r="C11" s="488" t="s">
        <v>397</v>
      </c>
      <c r="D11" s="436"/>
      <c r="E11" s="436"/>
      <c r="F11" s="436"/>
      <c r="G11" s="489"/>
      <c r="H11" s="328">
        <v>140</v>
      </c>
      <c r="I11" s="329"/>
      <c r="J11" s="329"/>
      <c r="K11" s="375">
        <v>1</v>
      </c>
      <c r="L11" s="375"/>
      <c r="M11" s="375"/>
      <c r="N11" s="375">
        <v>7</v>
      </c>
      <c r="O11" s="375"/>
      <c r="P11" s="375"/>
      <c r="Q11" s="375">
        <v>8</v>
      </c>
      <c r="R11" s="375"/>
      <c r="S11" s="375"/>
      <c r="T11" s="375">
        <v>5</v>
      </c>
      <c r="U11" s="375"/>
      <c r="V11" s="375"/>
      <c r="W11" s="375">
        <v>6</v>
      </c>
      <c r="X11" s="375"/>
      <c r="Y11" s="375"/>
      <c r="Z11" s="375">
        <v>24</v>
      </c>
      <c r="AA11" s="375"/>
      <c r="AB11" s="375"/>
      <c r="AC11" s="329">
        <v>24</v>
      </c>
      <c r="AD11" s="329"/>
      <c r="AE11" s="329"/>
      <c r="AG11" s="146" t="s">
        <v>396</v>
      </c>
      <c r="AH11" s="488" t="s">
        <v>397</v>
      </c>
      <c r="AI11" s="436"/>
      <c r="AJ11" s="436"/>
      <c r="AK11" s="436"/>
      <c r="AL11" s="489"/>
      <c r="AM11" s="329">
        <v>21</v>
      </c>
      <c r="AN11" s="329"/>
      <c r="AO11" s="329"/>
      <c r="AP11" s="375">
        <v>23</v>
      </c>
      <c r="AQ11" s="375"/>
      <c r="AR11" s="375"/>
      <c r="AS11" s="375">
        <v>20</v>
      </c>
      <c r="AT11" s="375"/>
      <c r="AU11" s="375"/>
      <c r="AV11" s="375">
        <v>1</v>
      </c>
      <c r="AW11" s="375"/>
      <c r="AX11" s="375"/>
      <c r="AY11" s="375" t="s">
        <v>62</v>
      </c>
      <c r="AZ11" s="375"/>
      <c r="BA11" s="375"/>
      <c r="BB11" s="375" t="s">
        <v>435</v>
      </c>
      <c r="BC11" s="375"/>
      <c r="BD11" s="375"/>
      <c r="BE11" s="375" t="s">
        <v>62</v>
      </c>
      <c r="BF11" s="375"/>
      <c r="BG11" s="375"/>
      <c r="BH11" s="375" t="s">
        <v>424</v>
      </c>
      <c r="BI11" s="375"/>
      <c r="BJ11" s="375"/>
    </row>
    <row r="12" spans="2:62" ht="30" customHeight="1" x14ac:dyDescent="0.15">
      <c r="B12" s="146" t="s">
        <v>370</v>
      </c>
      <c r="C12" s="438" t="s">
        <v>333</v>
      </c>
      <c r="D12" s="438"/>
      <c r="E12" s="438"/>
      <c r="F12" s="438"/>
      <c r="G12" s="474"/>
      <c r="H12" s="328">
        <v>110</v>
      </c>
      <c r="I12" s="329"/>
      <c r="J12" s="329"/>
      <c r="K12" s="375" t="s">
        <v>62</v>
      </c>
      <c r="L12" s="375"/>
      <c r="M12" s="375"/>
      <c r="N12" s="375">
        <v>6</v>
      </c>
      <c r="O12" s="375"/>
      <c r="P12" s="375"/>
      <c r="Q12" s="375">
        <v>5</v>
      </c>
      <c r="R12" s="375"/>
      <c r="S12" s="375"/>
      <c r="T12" s="375">
        <v>8</v>
      </c>
      <c r="U12" s="375"/>
      <c r="V12" s="375"/>
      <c r="W12" s="375">
        <v>9</v>
      </c>
      <c r="X12" s="375"/>
      <c r="Y12" s="375"/>
      <c r="Z12" s="375">
        <v>11</v>
      </c>
      <c r="AA12" s="375"/>
      <c r="AB12" s="375"/>
      <c r="AC12" s="329">
        <v>5</v>
      </c>
      <c r="AD12" s="329"/>
      <c r="AE12" s="329"/>
      <c r="AG12" s="146" t="s">
        <v>438</v>
      </c>
      <c r="AH12" s="438" t="s">
        <v>333</v>
      </c>
      <c r="AI12" s="438"/>
      <c r="AJ12" s="438"/>
      <c r="AK12" s="438"/>
      <c r="AL12" s="474"/>
      <c r="AM12" s="329">
        <v>13</v>
      </c>
      <c r="AN12" s="329"/>
      <c r="AO12" s="329"/>
      <c r="AP12" s="375">
        <v>23</v>
      </c>
      <c r="AQ12" s="375"/>
      <c r="AR12" s="375"/>
      <c r="AS12" s="375">
        <v>21</v>
      </c>
      <c r="AT12" s="375"/>
      <c r="AU12" s="375"/>
      <c r="AV12" s="375">
        <v>7</v>
      </c>
      <c r="AW12" s="375"/>
      <c r="AX12" s="375"/>
      <c r="AY12" s="375">
        <v>2</v>
      </c>
      <c r="AZ12" s="375"/>
      <c r="BA12" s="375"/>
      <c r="BB12" s="375" t="s">
        <v>434</v>
      </c>
      <c r="BC12" s="375"/>
      <c r="BD12" s="375"/>
      <c r="BE12" s="375" t="s">
        <v>62</v>
      </c>
      <c r="BF12" s="375"/>
      <c r="BG12" s="375"/>
      <c r="BH12" s="375" t="s">
        <v>62</v>
      </c>
      <c r="BI12" s="375"/>
      <c r="BJ12" s="375"/>
    </row>
    <row r="13" spans="2:62" ht="30" customHeight="1" x14ac:dyDescent="0.15">
      <c r="B13" s="146" t="s">
        <v>398</v>
      </c>
      <c r="C13" s="439" t="s">
        <v>399</v>
      </c>
      <c r="D13" s="438"/>
      <c r="E13" s="438"/>
      <c r="F13" s="438"/>
      <c r="G13" s="474"/>
      <c r="H13" s="328">
        <v>1500</v>
      </c>
      <c r="I13" s="329"/>
      <c r="J13" s="329"/>
      <c r="K13" s="375">
        <v>8</v>
      </c>
      <c r="L13" s="375"/>
      <c r="M13" s="375"/>
      <c r="N13" s="375">
        <v>39</v>
      </c>
      <c r="O13" s="375"/>
      <c r="P13" s="375"/>
      <c r="Q13" s="375">
        <v>72</v>
      </c>
      <c r="R13" s="375"/>
      <c r="S13" s="375"/>
      <c r="T13" s="375">
        <v>89</v>
      </c>
      <c r="U13" s="375"/>
      <c r="V13" s="375"/>
      <c r="W13" s="375">
        <v>126</v>
      </c>
      <c r="X13" s="375"/>
      <c r="Y13" s="375"/>
      <c r="Z13" s="375">
        <v>157</v>
      </c>
      <c r="AA13" s="375"/>
      <c r="AB13" s="375"/>
      <c r="AC13" s="329">
        <v>207</v>
      </c>
      <c r="AD13" s="329"/>
      <c r="AE13" s="329"/>
      <c r="AG13" s="146" t="s">
        <v>334</v>
      </c>
      <c r="AH13" s="439" t="s">
        <v>399</v>
      </c>
      <c r="AI13" s="438"/>
      <c r="AJ13" s="438"/>
      <c r="AK13" s="438"/>
      <c r="AL13" s="474"/>
      <c r="AM13" s="329">
        <v>208</v>
      </c>
      <c r="AN13" s="329"/>
      <c r="AO13" s="329"/>
      <c r="AP13" s="375">
        <v>247</v>
      </c>
      <c r="AQ13" s="375"/>
      <c r="AR13" s="375"/>
      <c r="AS13" s="375">
        <v>170</v>
      </c>
      <c r="AT13" s="375"/>
      <c r="AU13" s="375"/>
      <c r="AV13" s="375">
        <v>117</v>
      </c>
      <c r="AW13" s="375"/>
      <c r="AX13" s="375"/>
      <c r="AY13" s="375">
        <v>44</v>
      </c>
      <c r="AZ13" s="375"/>
      <c r="BA13" s="375"/>
      <c r="BB13" s="375">
        <v>10</v>
      </c>
      <c r="BC13" s="375"/>
      <c r="BD13" s="375"/>
      <c r="BE13" s="375">
        <v>5</v>
      </c>
      <c r="BF13" s="375"/>
      <c r="BG13" s="375"/>
      <c r="BH13" s="375">
        <v>1</v>
      </c>
      <c r="BI13" s="375"/>
      <c r="BJ13" s="375"/>
    </row>
    <row r="14" spans="2:62" ht="30" customHeight="1" x14ac:dyDescent="0.15">
      <c r="B14" s="146" t="s">
        <v>336</v>
      </c>
      <c r="C14" s="482" t="s">
        <v>401</v>
      </c>
      <c r="D14" s="439"/>
      <c r="E14" s="439"/>
      <c r="F14" s="439"/>
      <c r="G14" s="457"/>
      <c r="H14" s="328">
        <v>2229</v>
      </c>
      <c r="I14" s="329"/>
      <c r="J14" s="329"/>
      <c r="K14" s="375">
        <v>54</v>
      </c>
      <c r="L14" s="375"/>
      <c r="M14" s="375"/>
      <c r="N14" s="375">
        <v>136</v>
      </c>
      <c r="O14" s="375"/>
      <c r="P14" s="375"/>
      <c r="Q14" s="375">
        <v>136</v>
      </c>
      <c r="R14" s="375"/>
      <c r="S14" s="375"/>
      <c r="T14" s="375">
        <v>142</v>
      </c>
      <c r="U14" s="375"/>
      <c r="V14" s="375"/>
      <c r="W14" s="375">
        <v>142</v>
      </c>
      <c r="X14" s="375"/>
      <c r="Y14" s="375"/>
      <c r="Z14" s="375">
        <v>205</v>
      </c>
      <c r="AA14" s="375"/>
      <c r="AB14" s="375"/>
      <c r="AC14" s="329">
        <v>219</v>
      </c>
      <c r="AD14" s="329"/>
      <c r="AE14" s="329"/>
      <c r="AG14" s="146" t="s">
        <v>336</v>
      </c>
      <c r="AH14" s="482" t="s">
        <v>401</v>
      </c>
      <c r="AI14" s="439"/>
      <c r="AJ14" s="439"/>
      <c r="AK14" s="439"/>
      <c r="AL14" s="457"/>
      <c r="AM14" s="329">
        <v>237</v>
      </c>
      <c r="AN14" s="329"/>
      <c r="AO14" s="329"/>
      <c r="AP14" s="375">
        <v>222</v>
      </c>
      <c r="AQ14" s="375"/>
      <c r="AR14" s="375"/>
      <c r="AS14" s="375">
        <v>232</v>
      </c>
      <c r="AT14" s="375"/>
      <c r="AU14" s="375"/>
      <c r="AV14" s="375">
        <v>223</v>
      </c>
      <c r="AW14" s="375"/>
      <c r="AX14" s="375"/>
      <c r="AY14" s="375">
        <v>125</v>
      </c>
      <c r="AZ14" s="375"/>
      <c r="BA14" s="375"/>
      <c r="BB14" s="375">
        <v>87</v>
      </c>
      <c r="BC14" s="375"/>
      <c r="BD14" s="375"/>
      <c r="BE14" s="375">
        <v>43</v>
      </c>
      <c r="BF14" s="375"/>
      <c r="BG14" s="375"/>
      <c r="BH14" s="375">
        <v>26</v>
      </c>
      <c r="BI14" s="375"/>
      <c r="BJ14" s="375"/>
    </row>
    <row r="15" spans="2:62" ht="30" customHeight="1" x14ac:dyDescent="0.15">
      <c r="B15" s="146" t="s">
        <v>439</v>
      </c>
      <c r="C15" s="439" t="s">
        <v>339</v>
      </c>
      <c r="D15" s="438"/>
      <c r="E15" s="438"/>
      <c r="F15" s="438"/>
      <c r="G15" s="474"/>
      <c r="H15" s="328">
        <v>364</v>
      </c>
      <c r="I15" s="329"/>
      <c r="J15" s="329"/>
      <c r="K15" s="375">
        <v>2</v>
      </c>
      <c r="L15" s="375"/>
      <c r="M15" s="375"/>
      <c r="N15" s="375">
        <v>14</v>
      </c>
      <c r="O15" s="375"/>
      <c r="P15" s="375"/>
      <c r="Q15" s="375">
        <v>32</v>
      </c>
      <c r="R15" s="375"/>
      <c r="S15" s="375"/>
      <c r="T15" s="375">
        <v>15</v>
      </c>
      <c r="U15" s="375"/>
      <c r="V15" s="375"/>
      <c r="W15" s="375">
        <v>16</v>
      </c>
      <c r="X15" s="375"/>
      <c r="Y15" s="375"/>
      <c r="Z15" s="375">
        <v>43</v>
      </c>
      <c r="AA15" s="375"/>
      <c r="AB15" s="375"/>
      <c r="AC15" s="329">
        <v>40</v>
      </c>
      <c r="AD15" s="329"/>
      <c r="AE15" s="329"/>
      <c r="AG15" s="146" t="s">
        <v>371</v>
      </c>
      <c r="AH15" s="439" t="s">
        <v>339</v>
      </c>
      <c r="AI15" s="438"/>
      <c r="AJ15" s="438"/>
      <c r="AK15" s="438"/>
      <c r="AL15" s="474"/>
      <c r="AM15" s="329">
        <v>57</v>
      </c>
      <c r="AN15" s="329"/>
      <c r="AO15" s="329"/>
      <c r="AP15" s="375">
        <v>73</v>
      </c>
      <c r="AQ15" s="375"/>
      <c r="AR15" s="375"/>
      <c r="AS15" s="375">
        <v>46</v>
      </c>
      <c r="AT15" s="375"/>
      <c r="AU15" s="375"/>
      <c r="AV15" s="375">
        <v>17</v>
      </c>
      <c r="AW15" s="375"/>
      <c r="AX15" s="375"/>
      <c r="AY15" s="375">
        <v>4</v>
      </c>
      <c r="AZ15" s="375"/>
      <c r="BA15" s="375"/>
      <c r="BB15" s="375">
        <v>4</v>
      </c>
      <c r="BC15" s="375"/>
      <c r="BD15" s="375"/>
      <c r="BE15" s="375" t="s">
        <v>434</v>
      </c>
      <c r="BF15" s="375"/>
      <c r="BG15" s="375"/>
      <c r="BH15" s="375">
        <v>1</v>
      </c>
      <c r="BI15" s="375"/>
      <c r="BJ15" s="375"/>
    </row>
    <row r="16" spans="2:62" ht="30" customHeight="1" x14ac:dyDescent="0.15">
      <c r="B16" s="146" t="s">
        <v>440</v>
      </c>
      <c r="C16" s="485" t="s">
        <v>441</v>
      </c>
      <c r="D16" s="480"/>
      <c r="E16" s="480"/>
      <c r="F16" s="480"/>
      <c r="G16" s="462"/>
      <c r="H16" s="328">
        <v>136</v>
      </c>
      <c r="I16" s="329"/>
      <c r="J16" s="329"/>
      <c r="K16" s="375">
        <v>1</v>
      </c>
      <c r="L16" s="375"/>
      <c r="M16" s="375"/>
      <c r="N16" s="375">
        <v>3</v>
      </c>
      <c r="O16" s="375"/>
      <c r="P16" s="375"/>
      <c r="Q16" s="375">
        <v>6</v>
      </c>
      <c r="R16" s="375"/>
      <c r="S16" s="375"/>
      <c r="T16" s="375">
        <v>7</v>
      </c>
      <c r="U16" s="375"/>
      <c r="V16" s="375"/>
      <c r="W16" s="375">
        <v>11</v>
      </c>
      <c r="X16" s="375"/>
      <c r="Y16" s="375"/>
      <c r="Z16" s="375">
        <v>11</v>
      </c>
      <c r="AA16" s="375"/>
      <c r="AB16" s="375"/>
      <c r="AC16" s="329">
        <v>12</v>
      </c>
      <c r="AD16" s="329"/>
      <c r="AE16" s="329"/>
      <c r="AG16" s="146" t="s">
        <v>340</v>
      </c>
      <c r="AH16" s="485" t="s">
        <v>441</v>
      </c>
      <c r="AI16" s="480"/>
      <c r="AJ16" s="480"/>
      <c r="AK16" s="480"/>
      <c r="AL16" s="462"/>
      <c r="AM16" s="329">
        <v>10</v>
      </c>
      <c r="AN16" s="329"/>
      <c r="AO16" s="329"/>
      <c r="AP16" s="375">
        <v>13</v>
      </c>
      <c r="AQ16" s="375"/>
      <c r="AR16" s="375"/>
      <c r="AS16" s="375">
        <v>12</v>
      </c>
      <c r="AT16" s="375"/>
      <c r="AU16" s="375"/>
      <c r="AV16" s="375">
        <v>21</v>
      </c>
      <c r="AW16" s="375"/>
      <c r="AX16" s="375"/>
      <c r="AY16" s="375">
        <v>15</v>
      </c>
      <c r="AZ16" s="375"/>
      <c r="BA16" s="375"/>
      <c r="BB16" s="375">
        <v>5</v>
      </c>
      <c r="BC16" s="375"/>
      <c r="BD16" s="375"/>
      <c r="BE16" s="375">
        <v>8</v>
      </c>
      <c r="BF16" s="375"/>
      <c r="BG16" s="375"/>
      <c r="BH16" s="375">
        <v>1</v>
      </c>
      <c r="BI16" s="375"/>
      <c r="BJ16" s="375"/>
    </row>
    <row r="17" spans="2:62" ht="30" customHeight="1" x14ac:dyDescent="0.15">
      <c r="B17" s="146" t="s">
        <v>442</v>
      </c>
      <c r="C17" s="495" t="s">
        <v>405</v>
      </c>
      <c r="D17" s="495"/>
      <c r="E17" s="495"/>
      <c r="F17" s="495"/>
      <c r="G17" s="496"/>
      <c r="H17" s="328">
        <v>278</v>
      </c>
      <c r="I17" s="329"/>
      <c r="J17" s="329"/>
      <c r="K17" s="375">
        <v>2</v>
      </c>
      <c r="L17" s="375"/>
      <c r="M17" s="375"/>
      <c r="N17" s="481">
        <v>10</v>
      </c>
      <c r="O17" s="481"/>
      <c r="P17" s="481"/>
      <c r="Q17" s="481">
        <v>14</v>
      </c>
      <c r="R17" s="481"/>
      <c r="S17" s="481"/>
      <c r="T17" s="481">
        <v>10</v>
      </c>
      <c r="U17" s="481"/>
      <c r="V17" s="481"/>
      <c r="W17" s="481">
        <v>11</v>
      </c>
      <c r="X17" s="481"/>
      <c r="Y17" s="481"/>
      <c r="Z17" s="481">
        <v>23</v>
      </c>
      <c r="AA17" s="481"/>
      <c r="AB17" s="481"/>
      <c r="AC17" s="325">
        <v>35</v>
      </c>
      <c r="AD17" s="325"/>
      <c r="AE17" s="325"/>
      <c r="AG17" s="146" t="s">
        <v>442</v>
      </c>
      <c r="AH17" s="495" t="s">
        <v>405</v>
      </c>
      <c r="AI17" s="495"/>
      <c r="AJ17" s="495"/>
      <c r="AK17" s="495"/>
      <c r="AL17" s="496"/>
      <c r="AM17" s="325">
        <v>28</v>
      </c>
      <c r="AN17" s="325"/>
      <c r="AO17" s="325"/>
      <c r="AP17" s="481">
        <v>41</v>
      </c>
      <c r="AQ17" s="481"/>
      <c r="AR17" s="481"/>
      <c r="AS17" s="481">
        <v>48</v>
      </c>
      <c r="AT17" s="481"/>
      <c r="AU17" s="481"/>
      <c r="AV17" s="481">
        <v>32</v>
      </c>
      <c r="AW17" s="481"/>
      <c r="AX17" s="481"/>
      <c r="AY17" s="481">
        <v>8</v>
      </c>
      <c r="AZ17" s="481"/>
      <c r="BA17" s="481"/>
      <c r="BB17" s="481">
        <v>8</v>
      </c>
      <c r="BC17" s="481"/>
      <c r="BD17" s="481"/>
      <c r="BE17" s="481">
        <v>5</v>
      </c>
      <c r="BF17" s="481"/>
      <c r="BG17" s="481"/>
      <c r="BH17" s="481">
        <v>3</v>
      </c>
      <c r="BI17" s="481"/>
      <c r="BJ17" s="481"/>
    </row>
    <row r="18" spans="2:62" ht="30" customHeight="1" x14ac:dyDescent="0.15">
      <c r="B18" s="13" t="s">
        <v>374</v>
      </c>
      <c r="C18" s="439" t="s">
        <v>345</v>
      </c>
      <c r="D18" s="438"/>
      <c r="E18" s="438"/>
      <c r="F18" s="438"/>
      <c r="G18" s="474"/>
      <c r="H18" s="328">
        <v>664</v>
      </c>
      <c r="I18" s="329"/>
      <c r="J18" s="329"/>
      <c r="K18" s="375">
        <v>43</v>
      </c>
      <c r="L18" s="375"/>
      <c r="M18" s="375"/>
      <c r="N18" s="375">
        <v>63</v>
      </c>
      <c r="O18" s="375"/>
      <c r="P18" s="375"/>
      <c r="Q18" s="375">
        <v>31</v>
      </c>
      <c r="R18" s="375"/>
      <c r="S18" s="375"/>
      <c r="T18" s="375">
        <v>33</v>
      </c>
      <c r="U18" s="375"/>
      <c r="V18" s="375"/>
      <c r="W18" s="375">
        <v>34</v>
      </c>
      <c r="X18" s="375"/>
      <c r="Y18" s="375"/>
      <c r="Z18" s="375">
        <v>50</v>
      </c>
      <c r="AA18" s="375"/>
      <c r="AB18" s="375"/>
      <c r="AC18" s="329">
        <v>56</v>
      </c>
      <c r="AD18" s="329"/>
      <c r="AE18" s="329"/>
      <c r="AG18" s="13" t="s">
        <v>374</v>
      </c>
      <c r="AH18" s="439" t="s">
        <v>345</v>
      </c>
      <c r="AI18" s="438"/>
      <c r="AJ18" s="438"/>
      <c r="AK18" s="438"/>
      <c r="AL18" s="474"/>
      <c r="AM18" s="329">
        <v>63</v>
      </c>
      <c r="AN18" s="329"/>
      <c r="AO18" s="329"/>
      <c r="AP18" s="375">
        <v>69</v>
      </c>
      <c r="AQ18" s="375"/>
      <c r="AR18" s="375"/>
      <c r="AS18" s="375">
        <v>74</v>
      </c>
      <c r="AT18" s="375"/>
      <c r="AU18" s="375"/>
      <c r="AV18" s="375">
        <v>72</v>
      </c>
      <c r="AW18" s="375"/>
      <c r="AX18" s="375"/>
      <c r="AY18" s="375">
        <v>43</v>
      </c>
      <c r="AZ18" s="375"/>
      <c r="BA18" s="375"/>
      <c r="BB18" s="375">
        <v>20</v>
      </c>
      <c r="BC18" s="375"/>
      <c r="BD18" s="375"/>
      <c r="BE18" s="375">
        <v>11</v>
      </c>
      <c r="BF18" s="375"/>
      <c r="BG18" s="375"/>
      <c r="BH18" s="375">
        <v>2</v>
      </c>
      <c r="BI18" s="375"/>
      <c r="BJ18" s="375"/>
    </row>
    <row r="19" spans="2:62" ht="30" customHeight="1" x14ac:dyDescent="0.15">
      <c r="B19" s="13" t="s">
        <v>443</v>
      </c>
      <c r="C19" s="439" t="s">
        <v>444</v>
      </c>
      <c r="D19" s="438"/>
      <c r="E19" s="438"/>
      <c r="F19" s="438"/>
      <c r="G19" s="474"/>
      <c r="H19" s="328">
        <v>391</v>
      </c>
      <c r="I19" s="329"/>
      <c r="J19" s="329"/>
      <c r="K19" s="375">
        <v>4</v>
      </c>
      <c r="L19" s="375"/>
      <c r="M19" s="375"/>
      <c r="N19" s="375">
        <v>27</v>
      </c>
      <c r="O19" s="375"/>
      <c r="P19" s="375"/>
      <c r="Q19" s="375">
        <v>25</v>
      </c>
      <c r="R19" s="375"/>
      <c r="S19" s="375"/>
      <c r="T19" s="375">
        <v>23</v>
      </c>
      <c r="U19" s="375"/>
      <c r="V19" s="375"/>
      <c r="W19" s="375">
        <v>38</v>
      </c>
      <c r="X19" s="375"/>
      <c r="Y19" s="375"/>
      <c r="Z19" s="375">
        <v>29</v>
      </c>
      <c r="AA19" s="375"/>
      <c r="AB19" s="375"/>
      <c r="AC19" s="329">
        <v>43</v>
      </c>
      <c r="AD19" s="329"/>
      <c r="AE19" s="329"/>
      <c r="AG19" s="13" t="s">
        <v>375</v>
      </c>
      <c r="AH19" s="439" t="s">
        <v>444</v>
      </c>
      <c r="AI19" s="438"/>
      <c r="AJ19" s="438"/>
      <c r="AK19" s="438"/>
      <c r="AL19" s="474"/>
      <c r="AM19" s="329">
        <v>25</v>
      </c>
      <c r="AN19" s="329"/>
      <c r="AO19" s="329"/>
      <c r="AP19" s="375">
        <v>22</v>
      </c>
      <c r="AQ19" s="375"/>
      <c r="AR19" s="375"/>
      <c r="AS19" s="375">
        <v>46</v>
      </c>
      <c r="AT19" s="375"/>
      <c r="AU19" s="375"/>
      <c r="AV19" s="375">
        <v>36</v>
      </c>
      <c r="AW19" s="375"/>
      <c r="AX19" s="375"/>
      <c r="AY19" s="375">
        <v>33</v>
      </c>
      <c r="AZ19" s="375"/>
      <c r="BA19" s="375"/>
      <c r="BB19" s="375">
        <v>31</v>
      </c>
      <c r="BC19" s="375"/>
      <c r="BD19" s="375"/>
      <c r="BE19" s="375">
        <v>7</v>
      </c>
      <c r="BF19" s="375"/>
      <c r="BG19" s="375"/>
      <c r="BH19" s="375">
        <v>2</v>
      </c>
      <c r="BI19" s="375"/>
      <c r="BJ19" s="375"/>
    </row>
    <row r="20" spans="2:62" ht="30" customHeight="1" x14ac:dyDescent="0.15">
      <c r="B20" s="13" t="s">
        <v>445</v>
      </c>
      <c r="C20" s="485" t="s">
        <v>349</v>
      </c>
      <c r="D20" s="480"/>
      <c r="E20" s="480"/>
      <c r="F20" s="480"/>
      <c r="G20" s="462"/>
      <c r="H20" s="328">
        <v>467</v>
      </c>
      <c r="I20" s="329"/>
      <c r="J20" s="329"/>
      <c r="K20" s="375">
        <v>3</v>
      </c>
      <c r="L20" s="375"/>
      <c r="M20" s="375"/>
      <c r="N20" s="375">
        <v>24</v>
      </c>
      <c r="O20" s="375"/>
      <c r="P20" s="375"/>
      <c r="Q20" s="375">
        <v>33</v>
      </c>
      <c r="R20" s="375"/>
      <c r="S20" s="375"/>
      <c r="T20" s="375">
        <v>28</v>
      </c>
      <c r="U20" s="375"/>
      <c r="V20" s="375"/>
      <c r="W20" s="375">
        <v>37</v>
      </c>
      <c r="X20" s="375"/>
      <c r="Y20" s="375"/>
      <c r="Z20" s="375">
        <v>37</v>
      </c>
      <c r="AA20" s="375"/>
      <c r="AB20" s="375"/>
      <c r="AC20" s="329">
        <v>38</v>
      </c>
      <c r="AD20" s="329"/>
      <c r="AE20" s="329"/>
      <c r="AG20" s="13" t="s">
        <v>376</v>
      </c>
      <c r="AH20" s="485" t="s">
        <v>349</v>
      </c>
      <c r="AI20" s="480"/>
      <c r="AJ20" s="480"/>
      <c r="AK20" s="480"/>
      <c r="AL20" s="462"/>
      <c r="AM20" s="329">
        <v>77</v>
      </c>
      <c r="AN20" s="329"/>
      <c r="AO20" s="329"/>
      <c r="AP20" s="375">
        <v>105</v>
      </c>
      <c r="AQ20" s="375"/>
      <c r="AR20" s="375"/>
      <c r="AS20" s="375">
        <v>41</v>
      </c>
      <c r="AT20" s="375"/>
      <c r="AU20" s="375"/>
      <c r="AV20" s="375">
        <v>25</v>
      </c>
      <c r="AW20" s="375"/>
      <c r="AX20" s="375"/>
      <c r="AY20" s="375">
        <v>10</v>
      </c>
      <c r="AZ20" s="375"/>
      <c r="BA20" s="375"/>
      <c r="BB20" s="375">
        <v>4</v>
      </c>
      <c r="BC20" s="375"/>
      <c r="BD20" s="375"/>
      <c r="BE20" s="375">
        <v>2</v>
      </c>
      <c r="BF20" s="375"/>
      <c r="BG20" s="375"/>
      <c r="BH20" s="375">
        <v>3</v>
      </c>
      <c r="BI20" s="375"/>
      <c r="BJ20" s="375"/>
    </row>
    <row r="21" spans="2:62" ht="30" customHeight="1" x14ac:dyDescent="0.15">
      <c r="B21" s="138" t="s">
        <v>350</v>
      </c>
      <c r="C21" s="482" t="s">
        <v>446</v>
      </c>
      <c r="D21" s="483"/>
      <c r="E21" s="483"/>
      <c r="F21" s="483"/>
      <c r="G21" s="484"/>
      <c r="H21" s="339">
        <v>611</v>
      </c>
      <c r="I21" s="325"/>
      <c r="J21" s="325"/>
      <c r="K21" s="481">
        <v>2</v>
      </c>
      <c r="L21" s="481"/>
      <c r="M21" s="481"/>
      <c r="N21" s="481">
        <v>27</v>
      </c>
      <c r="O21" s="481"/>
      <c r="P21" s="481"/>
      <c r="Q21" s="481">
        <v>47</v>
      </c>
      <c r="R21" s="481"/>
      <c r="S21" s="481"/>
      <c r="T21" s="481">
        <v>50</v>
      </c>
      <c r="U21" s="481"/>
      <c r="V21" s="481"/>
      <c r="W21" s="481">
        <v>53</v>
      </c>
      <c r="X21" s="481"/>
      <c r="Y21" s="481"/>
      <c r="Z21" s="481">
        <v>54</v>
      </c>
      <c r="AA21" s="481"/>
      <c r="AB21" s="481"/>
      <c r="AC21" s="325">
        <v>68</v>
      </c>
      <c r="AD21" s="325"/>
      <c r="AE21" s="325"/>
      <c r="AG21" s="138" t="s">
        <v>447</v>
      </c>
      <c r="AH21" s="482" t="s">
        <v>446</v>
      </c>
      <c r="AI21" s="483"/>
      <c r="AJ21" s="483"/>
      <c r="AK21" s="483"/>
      <c r="AL21" s="484"/>
      <c r="AM21" s="325">
        <v>70</v>
      </c>
      <c r="AN21" s="325"/>
      <c r="AO21" s="325"/>
      <c r="AP21" s="481">
        <v>67</v>
      </c>
      <c r="AQ21" s="481"/>
      <c r="AR21" s="481"/>
      <c r="AS21" s="481">
        <v>62</v>
      </c>
      <c r="AT21" s="481"/>
      <c r="AU21" s="481"/>
      <c r="AV21" s="481">
        <v>68</v>
      </c>
      <c r="AW21" s="481"/>
      <c r="AX21" s="481"/>
      <c r="AY21" s="481">
        <v>21</v>
      </c>
      <c r="AZ21" s="481"/>
      <c r="BA21" s="481"/>
      <c r="BB21" s="481">
        <v>14</v>
      </c>
      <c r="BC21" s="481"/>
      <c r="BD21" s="481"/>
      <c r="BE21" s="481">
        <v>2</v>
      </c>
      <c r="BF21" s="481"/>
      <c r="BG21" s="481"/>
      <c r="BH21" s="481">
        <v>6</v>
      </c>
      <c r="BI21" s="481"/>
      <c r="BJ21" s="481"/>
    </row>
    <row r="22" spans="2:62" ht="30" customHeight="1" x14ac:dyDescent="0.15">
      <c r="B22" s="138" t="s">
        <v>448</v>
      </c>
      <c r="C22" s="480" t="s">
        <v>353</v>
      </c>
      <c r="D22" s="480"/>
      <c r="E22" s="480"/>
      <c r="F22" s="480"/>
      <c r="G22" s="462"/>
      <c r="H22" s="328">
        <v>248</v>
      </c>
      <c r="I22" s="329"/>
      <c r="J22" s="329"/>
      <c r="K22" s="375">
        <v>5</v>
      </c>
      <c r="L22" s="375"/>
      <c r="M22" s="375"/>
      <c r="N22" s="375">
        <v>18</v>
      </c>
      <c r="O22" s="375"/>
      <c r="P22" s="375"/>
      <c r="Q22" s="375">
        <v>25</v>
      </c>
      <c r="R22" s="375"/>
      <c r="S22" s="375"/>
      <c r="T22" s="375">
        <v>26</v>
      </c>
      <c r="U22" s="375"/>
      <c r="V22" s="375"/>
      <c r="W22" s="375">
        <v>23</v>
      </c>
      <c r="X22" s="375"/>
      <c r="Y22" s="375"/>
      <c r="Z22" s="375">
        <v>28</v>
      </c>
      <c r="AA22" s="375"/>
      <c r="AB22" s="375"/>
      <c r="AC22" s="329">
        <v>27</v>
      </c>
      <c r="AD22" s="329"/>
      <c r="AE22" s="329"/>
      <c r="AG22" s="138" t="s">
        <v>377</v>
      </c>
      <c r="AH22" s="480" t="s">
        <v>353</v>
      </c>
      <c r="AI22" s="480"/>
      <c r="AJ22" s="480"/>
      <c r="AK22" s="480"/>
      <c r="AL22" s="462"/>
      <c r="AM22" s="329">
        <v>37</v>
      </c>
      <c r="AN22" s="329"/>
      <c r="AO22" s="329"/>
      <c r="AP22" s="375">
        <v>33</v>
      </c>
      <c r="AQ22" s="375"/>
      <c r="AR22" s="375"/>
      <c r="AS22" s="375">
        <v>17</v>
      </c>
      <c r="AT22" s="375"/>
      <c r="AU22" s="375"/>
      <c r="AV22" s="375">
        <v>8</v>
      </c>
      <c r="AW22" s="375"/>
      <c r="AX22" s="375"/>
      <c r="AY22" s="375" t="s">
        <v>62</v>
      </c>
      <c r="AZ22" s="375"/>
      <c r="BA22" s="375"/>
      <c r="BB22" s="375">
        <v>1</v>
      </c>
      <c r="BC22" s="375"/>
      <c r="BD22" s="375"/>
      <c r="BE22" s="375" t="s">
        <v>424</v>
      </c>
      <c r="BF22" s="375"/>
      <c r="BG22" s="375"/>
      <c r="BH22" s="375" t="s">
        <v>62</v>
      </c>
      <c r="BI22" s="375"/>
      <c r="BJ22" s="375"/>
    </row>
    <row r="23" spans="2:62" ht="30" customHeight="1" x14ac:dyDescent="0.15">
      <c r="B23" s="138" t="s">
        <v>354</v>
      </c>
      <c r="C23" s="438" t="s">
        <v>412</v>
      </c>
      <c r="D23" s="438"/>
      <c r="E23" s="438"/>
      <c r="F23" s="438"/>
      <c r="G23" s="474"/>
      <c r="H23" s="328">
        <v>986</v>
      </c>
      <c r="I23" s="329"/>
      <c r="J23" s="329"/>
      <c r="K23" s="375">
        <v>11</v>
      </c>
      <c r="L23" s="375"/>
      <c r="M23" s="375"/>
      <c r="N23" s="375">
        <v>41</v>
      </c>
      <c r="O23" s="375"/>
      <c r="P23" s="375"/>
      <c r="Q23" s="375">
        <v>48</v>
      </c>
      <c r="R23" s="375"/>
      <c r="S23" s="375"/>
      <c r="T23" s="375">
        <v>52</v>
      </c>
      <c r="U23" s="375"/>
      <c r="V23" s="375"/>
      <c r="W23" s="375">
        <v>78</v>
      </c>
      <c r="X23" s="375"/>
      <c r="Y23" s="375"/>
      <c r="Z23" s="375">
        <v>74</v>
      </c>
      <c r="AA23" s="375"/>
      <c r="AB23" s="375"/>
      <c r="AC23" s="329">
        <v>81</v>
      </c>
      <c r="AD23" s="329"/>
      <c r="AE23" s="329"/>
      <c r="AG23" s="138" t="s">
        <v>354</v>
      </c>
      <c r="AH23" s="438" t="s">
        <v>412</v>
      </c>
      <c r="AI23" s="438"/>
      <c r="AJ23" s="438"/>
      <c r="AK23" s="438"/>
      <c r="AL23" s="474"/>
      <c r="AM23" s="329">
        <v>114</v>
      </c>
      <c r="AN23" s="329"/>
      <c r="AO23" s="329"/>
      <c r="AP23" s="375">
        <v>134</v>
      </c>
      <c r="AQ23" s="375"/>
      <c r="AR23" s="375"/>
      <c r="AS23" s="375">
        <v>141</v>
      </c>
      <c r="AT23" s="375"/>
      <c r="AU23" s="375"/>
      <c r="AV23" s="375">
        <v>114</v>
      </c>
      <c r="AW23" s="375"/>
      <c r="AX23" s="375"/>
      <c r="AY23" s="375">
        <v>62</v>
      </c>
      <c r="AZ23" s="375"/>
      <c r="BA23" s="375"/>
      <c r="BB23" s="375">
        <v>26</v>
      </c>
      <c r="BC23" s="375"/>
      <c r="BD23" s="375"/>
      <c r="BE23" s="375">
        <v>9</v>
      </c>
      <c r="BF23" s="375"/>
      <c r="BG23" s="375"/>
      <c r="BH23" s="375">
        <v>1</v>
      </c>
      <c r="BI23" s="375"/>
      <c r="BJ23" s="375"/>
    </row>
    <row r="24" spans="2:62" ht="30" customHeight="1" x14ac:dyDescent="0.15">
      <c r="B24" s="138" t="s">
        <v>356</v>
      </c>
      <c r="C24" s="438" t="s">
        <v>413</v>
      </c>
      <c r="D24" s="438"/>
      <c r="E24" s="438"/>
      <c r="F24" s="438"/>
      <c r="G24" s="474"/>
      <c r="H24" s="328">
        <v>547</v>
      </c>
      <c r="I24" s="329"/>
      <c r="J24" s="329"/>
      <c r="K24" s="375">
        <v>1</v>
      </c>
      <c r="L24" s="375"/>
      <c r="M24" s="375"/>
      <c r="N24" s="375">
        <v>25</v>
      </c>
      <c r="O24" s="375"/>
      <c r="P24" s="375"/>
      <c r="Q24" s="375">
        <v>61</v>
      </c>
      <c r="R24" s="375"/>
      <c r="S24" s="375"/>
      <c r="T24" s="375">
        <v>45</v>
      </c>
      <c r="U24" s="375"/>
      <c r="V24" s="375"/>
      <c r="W24" s="375">
        <v>53</v>
      </c>
      <c r="X24" s="375"/>
      <c r="Y24" s="375"/>
      <c r="Z24" s="375">
        <v>59</v>
      </c>
      <c r="AA24" s="375"/>
      <c r="AB24" s="375"/>
      <c r="AC24" s="329">
        <v>71</v>
      </c>
      <c r="AD24" s="329"/>
      <c r="AE24" s="329"/>
      <c r="AG24" s="138" t="s">
        <v>449</v>
      </c>
      <c r="AH24" s="438" t="s">
        <v>413</v>
      </c>
      <c r="AI24" s="438"/>
      <c r="AJ24" s="438"/>
      <c r="AK24" s="438"/>
      <c r="AL24" s="474"/>
      <c r="AM24" s="329">
        <v>88</v>
      </c>
      <c r="AN24" s="329"/>
      <c r="AO24" s="329"/>
      <c r="AP24" s="375">
        <v>70</v>
      </c>
      <c r="AQ24" s="375"/>
      <c r="AR24" s="375"/>
      <c r="AS24" s="375">
        <v>57</v>
      </c>
      <c r="AT24" s="375"/>
      <c r="AU24" s="375"/>
      <c r="AV24" s="375">
        <v>10</v>
      </c>
      <c r="AW24" s="375"/>
      <c r="AX24" s="375"/>
      <c r="AY24" s="375">
        <v>4</v>
      </c>
      <c r="AZ24" s="375"/>
      <c r="BA24" s="375"/>
      <c r="BB24" s="375">
        <v>2</v>
      </c>
      <c r="BC24" s="375"/>
      <c r="BD24" s="375"/>
      <c r="BE24" s="375">
        <v>1</v>
      </c>
      <c r="BF24" s="375"/>
      <c r="BG24" s="375"/>
      <c r="BH24" s="375" t="s">
        <v>450</v>
      </c>
      <c r="BI24" s="375"/>
      <c r="BJ24" s="375"/>
    </row>
    <row r="25" spans="2:62" ht="30" customHeight="1" x14ac:dyDescent="0.15">
      <c r="B25" s="140" t="s">
        <v>414</v>
      </c>
      <c r="C25" s="435" t="s">
        <v>359</v>
      </c>
      <c r="D25" s="435"/>
      <c r="E25" s="435"/>
      <c r="F25" s="435"/>
      <c r="G25" s="479"/>
      <c r="H25" s="333">
        <v>421</v>
      </c>
      <c r="I25" s="326"/>
      <c r="J25" s="326"/>
      <c r="K25" s="326">
        <v>14</v>
      </c>
      <c r="L25" s="326"/>
      <c r="M25" s="326"/>
      <c r="N25" s="326">
        <v>25</v>
      </c>
      <c r="O25" s="326"/>
      <c r="P25" s="326"/>
      <c r="Q25" s="326">
        <v>48</v>
      </c>
      <c r="R25" s="326"/>
      <c r="S25" s="326"/>
      <c r="T25" s="326">
        <v>55</v>
      </c>
      <c r="U25" s="326"/>
      <c r="V25" s="326"/>
      <c r="W25" s="326">
        <v>32</v>
      </c>
      <c r="X25" s="326"/>
      <c r="Y25" s="326"/>
      <c r="Z25" s="326">
        <v>31</v>
      </c>
      <c r="AA25" s="326"/>
      <c r="AB25" s="326"/>
      <c r="AC25" s="326">
        <v>39</v>
      </c>
      <c r="AD25" s="326"/>
      <c r="AE25" s="326"/>
      <c r="AG25" s="140" t="s">
        <v>414</v>
      </c>
      <c r="AH25" s="435" t="s">
        <v>359</v>
      </c>
      <c r="AI25" s="435"/>
      <c r="AJ25" s="435"/>
      <c r="AK25" s="435"/>
      <c r="AL25" s="479"/>
      <c r="AM25" s="326">
        <v>32</v>
      </c>
      <c r="AN25" s="326"/>
      <c r="AO25" s="326"/>
      <c r="AP25" s="326">
        <v>47</v>
      </c>
      <c r="AQ25" s="326"/>
      <c r="AR25" s="326"/>
      <c r="AS25" s="326">
        <v>46</v>
      </c>
      <c r="AT25" s="326"/>
      <c r="AU25" s="326"/>
      <c r="AV25" s="326">
        <v>26</v>
      </c>
      <c r="AW25" s="326"/>
      <c r="AX25" s="326"/>
      <c r="AY25" s="326">
        <v>15</v>
      </c>
      <c r="AZ25" s="326"/>
      <c r="BA25" s="326"/>
      <c r="BB25" s="326">
        <v>6</v>
      </c>
      <c r="BC25" s="326"/>
      <c r="BD25" s="326"/>
      <c r="BE25" s="326">
        <v>4</v>
      </c>
      <c r="BF25" s="326"/>
      <c r="BG25" s="326"/>
      <c r="BH25" s="326">
        <v>1</v>
      </c>
      <c r="BI25" s="326"/>
      <c r="BJ25" s="326"/>
    </row>
    <row r="26" spans="2:62" ht="30" customHeight="1" x14ac:dyDescent="0.15">
      <c r="B26" s="492" t="s">
        <v>4</v>
      </c>
      <c r="C26" s="492"/>
      <c r="D26" s="492"/>
      <c r="E26" s="492"/>
      <c r="F26" s="492"/>
      <c r="G26" s="493"/>
      <c r="H26" s="494">
        <f>SUM(H27,H29:J47)</f>
        <v>13775</v>
      </c>
      <c r="I26" s="491"/>
      <c r="J26" s="491"/>
      <c r="K26" s="491">
        <f>SUM(K27,K29:M47)</f>
        <v>180</v>
      </c>
      <c r="L26" s="491"/>
      <c r="M26" s="491"/>
      <c r="N26" s="491">
        <f>SUM(N27,N29:P47)</f>
        <v>726</v>
      </c>
      <c r="O26" s="491"/>
      <c r="P26" s="491"/>
      <c r="Q26" s="491">
        <f>SUM(Q27,Q29:S47)</f>
        <v>887</v>
      </c>
      <c r="R26" s="491"/>
      <c r="S26" s="491"/>
      <c r="T26" s="491">
        <f>SUM(T27,T29:V47)</f>
        <v>947</v>
      </c>
      <c r="U26" s="491"/>
      <c r="V26" s="491"/>
      <c r="W26" s="491">
        <f>SUM(W27,W29:Y47)</f>
        <v>1132</v>
      </c>
      <c r="X26" s="491"/>
      <c r="Y26" s="491"/>
      <c r="Z26" s="491">
        <f>SUM(Z27,Z29:AB47)</f>
        <v>1429</v>
      </c>
      <c r="AA26" s="491"/>
      <c r="AB26" s="491"/>
      <c r="AC26" s="491">
        <f>SUM(AC27,AC29:AE47)</f>
        <v>1582</v>
      </c>
      <c r="AD26" s="491"/>
      <c r="AE26" s="491"/>
      <c r="AG26" s="492" t="s">
        <v>4</v>
      </c>
      <c r="AH26" s="492"/>
      <c r="AI26" s="492"/>
      <c r="AJ26" s="492"/>
      <c r="AK26" s="492"/>
      <c r="AL26" s="493"/>
      <c r="AM26" s="491">
        <f>SUM(AM27,AM29:AO47)</f>
        <v>1722</v>
      </c>
      <c r="AN26" s="491"/>
      <c r="AO26" s="491"/>
      <c r="AP26" s="491">
        <f>SUM(AP27,AP29:AR47)</f>
        <v>1710</v>
      </c>
      <c r="AQ26" s="491"/>
      <c r="AR26" s="491"/>
      <c r="AS26" s="491">
        <f>SUM(AS27,AS29:AU47)</f>
        <v>1335</v>
      </c>
      <c r="AT26" s="491"/>
      <c r="AU26" s="491"/>
      <c r="AV26" s="491">
        <f>SUM(AV27,AV29:AX47)</f>
        <v>1063</v>
      </c>
      <c r="AW26" s="491"/>
      <c r="AX26" s="491"/>
      <c r="AY26" s="491">
        <f>SUM(AY27,AY29:BA47)</f>
        <v>543</v>
      </c>
      <c r="AZ26" s="491"/>
      <c r="BA26" s="491"/>
      <c r="BB26" s="491">
        <f>SUM(BB27,BB29:BD47)</f>
        <v>317</v>
      </c>
      <c r="BC26" s="491"/>
      <c r="BD26" s="491"/>
      <c r="BE26" s="491">
        <f>SUM(BE27,BE29:BG47)</f>
        <v>131</v>
      </c>
      <c r="BF26" s="491"/>
      <c r="BG26" s="491"/>
      <c r="BH26" s="491">
        <f>SUM(BH27,BH29:BJ47)</f>
        <v>71</v>
      </c>
      <c r="BI26" s="491"/>
      <c r="BJ26" s="491"/>
    </row>
    <row r="27" spans="2:62" ht="30" customHeight="1" x14ac:dyDescent="0.15">
      <c r="B27" s="139" t="s">
        <v>451</v>
      </c>
      <c r="C27" s="439" t="s">
        <v>317</v>
      </c>
      <c r="D27" s="438"/>
      <c r="E27" s="438"/>
      <c r="F27" s="438"/>
      <c r="G27" s="474"/>
      <c r="H27" s="328">
        <v>1270</v>
      </c>
      <c r="I27" s="329"/>
      <c r="J27" s="329"/>
      <c r="K27" s="375" t="s">
        <v>434</v>
      </c>
      <c r="L27" s="375"/>
      <c r="M27" s="375"/>
      <c r="N27" s="375">
        <v>12</v>
      </c>
      <c r="O27" s="375"/>
      <c r="P27" s="375"/>
      <c r="Q27" s="375">
        <v>31</v>
      </c>
      <c r="R27" s="375"/>
      <c r="S27" s="375"/>
      <c r="T27" s="375">
        <v>46</v>
      </c>
      <c r="U27" s="375"/>
      <c r="V27" s="375"/>
      <c r="W27" s="375">
        <v>68</v>
      </c>
      <c r="X27" s="375"/>
      <c r="Y27" s="375"/>
      <c r="Z27" s="375">
        <v>85</v>
      </c>
      <c r="AA27" s="375"/>
      <c r="AB27" s="375"/>
      <c r="AC27" s="329">
        <v>108</v>
      </c>
      <c r="AD27" s="329"/>
      <c r="AE27" s="329"/>
      <c r="AG27" s="139" t="s">
        <v>451</v>
      </c>
      <c r="AH27" s="439" t="s">
        <v>317</v>
      </c>
      <c r="AI27" s="438"/>
      <c r="AJ27" s="438"/>
      <c r="AK27" s="438"/>
      <c r="AL27" s="474"/>
      <c r="AM27" s="329">
        <v>119</v>
      </c>
      <c r="AN27" s="329"/>
      <c r="AO27" s="329"/>
      <c r="AP27" s="375">
        <v>166</v>
      </c>
      <c r="AQ27" s="375"/>
      <c r="AR27" s="375"/>
      <c r="AS27" s="375">
        <v>205</v>
      </c>
      <c r="AT27" s="375"/>
      <c r="AU27" s="375"/>
      <c r="AV27" s="375">
        <v>146</v>
      </c>
      <c r="AW27" s="375"/>
      <c r="AX27" s="375"/>
      <c r="AY27" s="375">
        <v>122</v>
      </c>
      <c r="AZ27" s="375"/>
      <c r="BA27" s="375"/>
      <c r="BB27" s="375">
        <v>106</v>
      </c>
      <c r="BC27" s="375"/>
      <c r="BD27" s="375"/>
      <c r="BE27" s="375">
        <v>43</v>
      </c>
      <c r="BF27" s="375"/>
      <c r="BG27" s="375"/>
      <c r="BH27" s="375">
        <v>13</v>
      </c>
      <c r="BI27" s="375"/>
      <c r="BJ27" s="375"/>
    </row>
    <row r="28" spans="2:62" ht="30" customHeight="1" x14ac:dyDescent="0.15">
      <c r="B28" s="139"/>
      <c r="C28" s="490" t="s">
        <v>318</v>
      </c>
      <c r="D28" s="490"/>
      <c r="E28" s="490"/>
      <c r="F28" s="60"/>
      <c r="G28" s="50"/>
      <c r="H28" s="328">
        <v>1268</v>
      </c>
      <c r="I28" s="329"/>
      <c r="J28" s="329"/>
      <c r="K28" s="375" t="s">
        <v>434</v>
      </c>
      <c r="L28" s="375"/>
      <c r="M28" s="375"/>
      <c r="N28" s="375">
        <v>12</v>
      </c>
      <c r="O28" s="375"/>
      <c r="P28" s="375"/>
      <c r="Q28" s="375">
        <v>31</v>
      </c>
      <c r="R28" s="375"/>
      <c r="S28" s="375"/>
      <c r="T28" s="375">
        <v>46</v>
      </c>
      <c r="U28" s="375"/>
      <c r="V28" s="375"/>
      <c r="W28" s="375">
        <v>68</v>
      </c>
      <c r="X28" s="375"/>
      <c r="Y28" s="375"/>
      <c r="Z28" s="375">
        <v>85</v>
      </c>
      <c r="AA28" s="375"/>
      <c r="AB28" s="375"/>
      <c r="AC28" s="329">
        <v>108</v>
      </c>
      <c r="AD28" s="329"/>
      <c r="AE28" s="329"/>
      <c r="AG28" s="139"/>
      <c r="AH28" s="490" t="s">
        <v>318</v>
      </c>
      <c r="AI28" s="490"/>
      <c r="AJ28" s="490"/>
      <c r="AK28" s="60"/>
      <c r="AL28" s="50"/>
      <c r="AM28" s="329">
        <v>118</v>
      </c>
      <c r="AN28" s="329"/>
      <c r="AO28" s="329"/>
      <c r="AP28" s="375">
        <v>166</v>
      </c>
      <c r="AQ28" s="375"/>
      <c r="AR28" s="375"/>
      <c r="AS28" s="375">
        <v>205</v>
      </c>
      <c r="AT28" s="375"/>
      <c r="AU28" s="375"/>
      <c r="AV28" s="375">
        <v>146</v>
      </c>
      <c r="AW28" s="375"/>
      <c r="AX28" s="375"/>
      <c r="AY28" s="375">
        <v>122</v>
      </c>
      <c r="AZ28" s="375"/>
      <c r="BA28" s="375"/>
      <c r="BB28" s="375">
        <v>105</v>
      </c>
      <c r="BC28" s="375"/>
      <c r="BD28" s="375"/>
      <c r="BE28" s="375">
        <v>43</v>
      </c>
      <c r="BF28" s="375"/>
      <c r="BG28" s="375"/>
      <c r="BH28" s="375">
        <v>13</v>
      </c>
      <c r="BI28" s="375"/>
      <c r="BJ28" s="375"/>
    </row>
    <row r="29" spans="2:62" ht="30" customHeight="1" x14ac:dyDescent="0.15">
      <c r="B29" s="146" t="s">
        <v>423</v>
      </c>
      <c r="C29" s="438" t="s">
        <v>320</v>
      </c>
      <c r="D29" s="438"/>
      <c r="E29" s="438"/>
      <c r="F29" s="438"/>
      <c r="G29" s="474"/>
      <c r="H29" s="328">
        <v>64</v>
      </c>
      <c r="I29" s="329"/>
      <c r="J29" s="329"/>
      <c r="K29" s="375" t="s">
        <v>434</v>
      </c>
      <c r="L29" s="375"/>
      <c r="M29" s="375"/>
      <c r="N29" s="375" t="s">
        <v>434</v>
      </c>
      <c r="O29" s="375"/>
      <c r="P29" s="375"/>
      <c r="Q29" s="375">
        <v>2</v>
      </c>
      <c r="R29" s="375"/>
      <c r="S29" s="375"/>
      <c r="T29" s="375">
        <v>2</v>
      </c>
      <c r="U29" s="375"/>
      <c r="V29" s="375"/>
      <c r="W29" s="375">
        <v>2</v>
      </c>
      <c r="X29" s="375"/>
      <c r="Y29" s="375"/>
      <c r="Z29" s="375">
        <v>5</v>
      </c>
      <c r="AA29" s="375"/>
      <c r="AB29" s="375"/>
      <c r="AC29" s="329">
        <v>5</v>
      </c>
      <c r="AD29" s="329"/>
      <c r="AE29" s="329"/>
      <c r="AG29" s="146" t="s">
        <v>452</v>
      </c>
      <c r="AH29" s="438" t="s">
        <v>320</v>
      </c>
      <c r="AI29" s="438"/>
      <c r="AJ29" s="438"/>
      <c r="AK29" s="438"/>
      <c r="AL29" s="474"/>
      <c r="AM29" s="329">
        <v>13</v>
      </c>
      <c r="AN29" s="329"/>
      <c r="AO29" s="329"/>
      <c r="AP29" s="375">
        <v>9</v>
      </c>
      <c r="AQ29" s="375"/>
      <c r="AR29" s="375"/>
      <c r="AS29" s="375">
        <v>5</v>
      </c>
      <c r="AT29" s="375"/>
      <c r="AU29" s="375"/>
      <c r="AV29" s="375">
        <v>10</v>
      </c>
      <c r="AW29" s="375"/>
      <c r="AX29" s="375"/>
      <c r="AY29" s="375">
        <v>5</v>
      </c>
      <c r="AZ29" s="375"/>
      <c r="BA29" s="375"/>
      <c r="BB29" s="375">
        <v>3</v>
      </c>
      <c r="BC29" s="375"/>
      <c r="BD29" s="375"/>
      <c r="BE29" s="375">
        <v>2</v>
      </c>
      <c r="BF29" s="375"/>
      <c r="BG29" s="375"/>
      <c r="BH29" s="375">
        <v>1</v>
      </c>
      <c r="BI29" s="375"/>
      <c r="BJ29" s="375"/>
    </row>
    <row r="30" spans="2:62" ht="30" customHeight="1" x14ac:dyDescent="0.15">
      <c r="B30" s="146" t="s">
        <v>363</v>
      </c>
      <c r="C30" s="438" t="s">
        <v>453</v>
      </c>
      <c r="D30" s="438"/>
      <c r="E30" s="438"/>
      <c r="F30" s="438"/>
      <c r="G30" s="474"/>
      <c r="H30" s="328">
        <v>2</v>
      </c>
      <c r="I30" s="329"/>
      <c r="J30" s="329"/>
      <c r="K30" s="375" t="s">
        <v>62</v>
      </c>
      <c r="L30" s="375"/>
      <c r="M30" s="375"/>
      <c r="N30" s="375" t="s">
        <v>450</v>
      </c>
      <c r="O30" s="375"/>
      <c r="P30" s="375"/>
      <c r="Q30" s="375" t="s">
        <v>435</v>
      </c>
      <c r="R30" s="375"/>
      <c r="S30" s="375"/>
      <c r="T30" s="375" t="s">
        <v>434</v>
      </c>
      <c r="U30" s="375"/>
      <c r="V30" s="375"/>
      <c r="W30" s="375">
        <v>1</v>
      </c>
      <c r="X30" s="375"/>
      <c r="Y30" s="375"/>
      <c r="Z30" s="375" t="s">
        <v>450</v>
      </c>
      <c r="AA30" s="375"/>
      <c r="AB30" s="375"/>
      <c r="AC30" s="329" t="s">
        <v>450</v>
      </c>
      <c r="AD30" s="329"/>
      <c r="AE30" s="329"/>
      <c r="AG30" s="146" t="s">
        <v>454</v>
      </c>
      <c r="AH30" s="438" t="s">
        <v>453</v>
      </c>
      <c r="AI30" s="438"/>
      <c r="AJ30" s="438"/>
      <c r="AK30" s="438"/>
      <c r="AL30" s="474"/>
      <c r="AM30" s="329" t="s">
        <v>450</v>
      </c>
      <c r="AN30" s="329"/>
      <c r="AO30" s="329"/>
      <c r="AP30" s="375" t="s">
        <v>424</v>
      </c>
      <c r="AQ30" s="375"/>
      <c r="AR30" s="375"/>
      <c r="AS30" s="375" t="s">
        <v>424</v>
      </c>
      <c r="AT30" s="375"/>
      <c r="AU30" s="375"/>
      <c r="AV30" s="375">
        <v>1</v>
      </c>
      <c r="AW30" s="375"/>
      <c r="AX30" s="375"/>
      <c r="AY30" s="375" t="s">
        <v>434</v>
      </c>
      <c r="AZ30" s="375"/>
      <c r="BA30" s="375"/>
      <c r="BB30" s="375" t="s">
        <v>450</v>
      </c>
      <c r="BC30" s="375"/>
      <c r="BD30" s="375"/>
      <c r="BE30" s="375" t="s">
        <v>450</v>
      </c>
      <c r="BF30" s="375"/>
      <c r="BG30" s="375"/>
      <c r="BH30" s="375" t="s">
        <v>450</v>
      </c>
      <c r="BI30" s="375"/>
      <c r="BJ30" s="375"/>
    </row>
    <row r="31" spans="2:62" ht="30" customHeight="1" x14ac:dyDescent="0.15">
      <c r="B31" s="146" t="s">
        <v>436</v>
      </c>
      <c r="C31" s="438" t="s">
        <v>325</v>
      </c>
      <c r="D31" s="438"/>
      <c r="E31" s="438"/>
      <c r="F31" s="438"/>
      <c r="G31" s="474"/>
      <c r="H31" s="328">
        <v>320</v>
      </c>
      <c r="I31" s="329"/>
      <c r="J31" s="329"/>
      <c r="K31" s="375">
        <v>1</v>
      </c>
      <c r="L31" s="375"/>
      <c r="M31" s="375"/>
      <c r="N31" s="375">
        <v>5</v>
      </c>
      <c r="O31" s="375"/>
      <c r="P31" s="375"/>
      <c r="Q31" s="375">
        <v>7</v>
      </c>
      <c r="R31" s="375"/>
      <c r="S31" s="375"/>
      <c r="T31" s="375">
        <v>12</v>
      </c>
      <c r="U31" s="375"/>
      <c r="V31" s="375"/>
      <c r="W31" s="375">
        <v>33</v>
      </c>
      <c r="X31" s="375"/>
      <c r="Y31" s="375"/>
      <c r="Z31" s="375">
        <v>29</v>
      </c>
      <c r="AA31" s="375"/>
      <c r="AB31" s="375"/>
      <c r="AC31" s="329">
        <v>45</v>
      </c>
      <c r="AD31" s="329"/>
      <c r="AE31" s="329"/>
      <c r="AG31" s="146" t="s">
        <v>455</v>
      </c>
      <c r="AH31" s="438" t="s">
        <v>325</v>
      </c>
      <c r="AI31" s="438"/>
      <c r="AJ31" s="438"/>
      <c r="AK31" s="438"/>
      <c r="AL31" s="474"/>
      <c r="AM31" s="329">
        <v>54</v>
      </c>
      <c r="AN31" s="329"/>
      <c r="AO31" s="329"/>
      <c r="AP31" s="375">
        <v>51</v>
      </c>
      <c r="AQ31" s="375"/>
      <c r="AR31" s="375"/>
      <c r="AS31" s="375">
        <v>31</v>
      </c>
      <c r="AT31" s="375"/>
      <c r="AU31" s="375"/>
      <c r="AV31" s="375">
        <v>34</v>
      </c>
      <c r="AW31" s="375"/>
      <c r="AX31" s="375"/>
      <c r="AY31" s="375">
        <v>8</v>
      </c>
      <c r="AZ31" s="375"/>
      <c r="BA31" s="375"/>
      <c r="BB31" s="375">
        <v>5</v>
      </c>
      <c r="BC31" s="375"/>
      <c r="BD31" s="375"/>
      <c r="BE31" s="375">
        <v>3</v>
      </c>
      <c r="BF31" s="375"/>
      <c r="BG31" s="375"/>
      <c r="BH31" s="375">
        <v>2</v>
      </c>
      <c r="BI31" s="375"/>
      <c r="BJ31" s="375"/>
    </row>
    <row r="32" spans="2:62" ht="30" customHeight="1" x14ac:dyDescent="0.15">
      <c r="B32" s="146" t="s">
        <v>456</v>
      </c>
      <c r="C32" s="438" t="s">
        <v>327</v>
      </c>
      <c r="D32" s="438"/>
      <c r="E32" s="438"/>
      <c r="F32" s="438"/>
      <c r="G32" s="474"/>
      <c r="H32" s="328">
        <v>2439</v>
      </c>
      <c r="I32" s="329"/>
      <c r="J32" s="329"/>
      <c r="K32" s="375">
        <v>28</v>
      </c>
      <c r="L32" s="375"/>
      <c r="M32" s="375"/>
      <c r="N32" s="375">
        <v>174</v>
      </c>
      <c r="O32" s="375"/>
      <c r="P32" s="375"/>
      <c r="Q32" s="375">
        <v>211</v>
      </c>
      <c r="R32" s="375"/>
      <c r="S32" s="375"/>
      <c r="T32" s="375">
        <v>199</v>
      </c>
      <c r="U32" s="375"/>
      <c r="V32" s="375"/>
      <c r="W32" s="375">
        <v>189</v>
      </c>
      <c r="X32" s="375"/>
      <c r="Y32" s="375"/>
      <c r="Z32" s="375">
        <v>273</v>
      </c>
      <c r="AA32" s="375"/>
      <c r="AB32" s="375"/>
      <c r="AC32" s="329">
        <v>303</v>
      </c>
      <c r="AD32" s="329"/>
      <c r="AE32" s="329"/>
      <c r="AG32" s="146" t="s">
        <v>456</v>
      </c>
      <c r="AH32" s="438" t="s">
        <v>327</v>
      </c>
      <c r="AI32" s="438"/>
      <c r="AJ32" s="438"/>
      <c r="AK32" s="438"/>
      <c r="AL32" s="474"/>
      <c r="AM32" s="329">
        <v>288</v>
      </c>
      <c r="AN32" s="329"/>
      <c r="AO32" s="329"/>
      <c r="AP32" s="375">
        <v>282</v>
      </c>
      <c r="AQ32" s="375"/>
      <c r="AR32" s="375"/>
      <c r="AS32" s="375">
        <v>217</v>
      </c>
      <c r="AT32" s="375"/>
      <c r="AU32" s="375"/>
      <c r="AV32" s="375">
        <v>166</v>
      </c>
      <c r="AW32" s="375"/>
      <c r="AX32" s="375"/>
      <c r="AY32" s="375">
        <v>74</v>
      </c>
      <c r="AZ32" s="375"/>
      <c r="BA32" s="375"/>
      <c r="BB32" s="375">
        <v>26</v>
      </c>
      <c r="BC32" s="375"/>
      <c r="BD32" s="375"/>
      <c r="BE32" s="375">
        <v>5</v>
      </c>
      <c r="BF32" s="375"/>
      <c r="BG32" s="375"/>
      <c r="BH32" s="375">
        <v>4</v>
      </c>
      <c r="BI32" s="375"/>
      <c r="BJ32" s="375"/>
    </row>
    <row r="33" spans="2:62" ht="30" customHeight="1" x14ac:dyDescent="0.15">
      <c r="B33" s="146" t="s">
        <v>457</v>
      </c>
      <c r="C33" s="488" t="s">
        <v>397</v>
      </c>
      <c r="D33" s="436"/>
      <c r="E33" s="436"/>
      <c r="F33" s="436"/>
      <c r="G33" s="489"/>
      <c r="H33" s="328">
        <v>32</v>
      </c>
      <c r="I33" s="329"/>
      <c r="J33" s="329"/>
      <c r="K33" s="375">
        <v>1</v>
      </c>
      <c r="L33" s="375"/>
      <c r="M33" s="375"/>
      <c r="N33" s="375" t="s">
        <v>424</v>
      </c>
      <c r="O33" s="375"/>
      <c r="P33" s="375"/>
      <c r="Q33" s="375">
        <v>5</v>
      </c>
      <c r="R33" s="375"/>
      <c r="S33" s="375"/>
      <c r="T33" s="375">
        <v>3</v>
      </c>
      <c r="U33" s="375"/>
      <c r="V33" s="375"/>
      <c r="W33" s="375">
        <v>5</v>
      </c>
      <c r="X33" s="375"/>
      <c r="Y33" s="375"/>
      <c r="Z33" s="375">
        <v>5</v>
      </c>
      <c r="AA33" s="375"/>
      <c r="AB33" s="375"/>
      <c r="AC33" s="329">
        <v>4</v>
      </c>
      <c r="AD33" s="329"/>
      <c r="AE33" s="329"/>
      <c r="AG33" s="146" t="s">
        <v>458</v>
      </c>
      <c r="AH33" s="488" t="s">
        <v>397</v>
      </c>
      <c r="AI33" s="436"/>
      <c r="AJ33" s="436"/>
      <c r="AK33" s="436"/>
      <c r="AL33" s="489"/>
      <c r="AM33" s="329">
        <v>4</v>
      </c>
      <c r="AN33" s="329"/>
      <c r="AO33" s="329"/>
      <c r="AP33" s="375">
        <v>4</v>
      </c>
      <c r="AQ33" s="375"/>
      <c r="AR33" s="375"/>
      <c r="AS33" s="375">
        <v>1</v>
      </c>
      <c r="AT33" s="375"/>
      <c r="AU33" s="375"/>
      <c r="AV33" s="375" t="s">
        <v>450</v>
      </c>
      <c r="AW33" s="375"/>
      <c r="AX33" s="375"/>
      <c r="AY33" s="375" t="s">
        <v>424</v>
      </c>
      <c r="AZ33" s="375"/>
      <c r="BA33" s="375"/>
      <c r="BB33" s="375" t="s">
        <v>424</v>
      </c>
      <c r="BC33" s="375"/>
      <c r="BD33" s="375"/>
      <c r="BE33" s="375" t="s">
        <v>434</v>
      </c>
      <c r="BF33" s="375"/>
      <c r="BG33" s="375"/>
      <c r="BH33" s="375" t="s">
        <v>424</v>
      </c>
      <c r="BI33" s="375"/>
      <c r="BJ33" s="375"/>
    </row>
    <row r="34" spans="2:62" ht="30" customHeight="1" x14ac:dyDescent="0.15">
      <c r="B34" s="146" t="s">
        <v>438</v>
      </c>
      <c r="C34" s="438" t="s">
        <v>333</v>
      </c>
      <c r="D34" s="438"/>
      <c r="E34" s="438"/>
      <c r="F34" s="438"/>
      <c r="G34" s="474"/>
      <c r="H34" s="328">
        <v>52</v>
      </c>
      <c r="I34" s="329"/>
      <c r="J34" s="329"/>
      <c r="K34" s="375">
        <v>1</v>
      </c>
      <c r="L34" s="375"/>
      <c r="M34" s="375"/>
      <c r="N34" s="375">
        <v>5</v>
      </c>
      <c r="O34" s="375"/>
      <c r="P34" s="375"/>
      <c r="Q34" s="375">
        <v>1</v>
      </c>
      <c r="R34" s="375"/>
      <c r="S34" s="375"/>
      <c r="T34" s="375">
        <v>3</v>
      </c>
      <c r="U34" s="375"/>
      <c r="V34" s="375"/>
      <c r="W34" s="375">
        <v>9</v>
      </c>
      <c r="X34" s="375"/>
      <c r="Y34" s="375"/>
      <c r="Z34" s="375">
        <v>6</v>
      </c>
      <c r="AA34" s="375"/>
      <c r="AB34" s="375"/>
      <c r="AC34" s="329">
        <v>5</v>
      </c>
      <c r="AD34" s="329"/>
      <c r="AE34" s="329"/>
      <c r="AG34" s="146" t="s">
        <v>438</v>
      </c>
      <c r="AH34" s="438" t="s">
        <v>333</v>
      </c>
      <c r="AI34" s="438"/>
      <c r="AJ34" s="438"/>
      <c r="AK34" s="438"/>
      <c r="AL34" s="474"/>
      <c r="AM34" s="329">
        <v>6</v>
      </c>
      <c r="AN34" s="329"/>
      <c r="AO34" s="329"/>
      <c r="AP34" s="375">
        <v>6</v>
      </c>
      <c r="AQ34" s="375"/>
      <c r="AR34" s="375"/>
      <c r="AS34" s="375">
        <v>9</v>
      </c>
      <c r="AT34" s="375"/>
      <c r="AU34" s="375"/>
      <c r="AV34" s="375">
        <v>1</v>
      </c>
      <c r="AW34" s="375"/>
      <c r="AX34" s="375"/>
      <c r="AY34" s="375" t="s">
        <v>434</v>
      </c>
      <c r="AZ34" s="375"/>
      <c r="BA34" s="375"/>
      <c r="BB34" s="375" t="s">
        <v>62</v>
      </c>
      <c r="BC34" s="375"/>
      <c r="BD34" s="375"/>
      <c r="BE34" s="375" t="s">
        <v>62</v>
      </c>
      <c r="BF34" s="375"/>
      <c r="BG34" s="375"/>
      <c r="BH34" s="375" t="s">
        <v>450</v>
      </c>
      <c r="BI34" s="375"/>
      <c r="BJ34" s="375"/>
    </row>
    <row r="35" spans="2:62" ht="30" customHeight="1" x14ac:dyDescent="0.15">
      <c r="B35" s="146" t="s">
        <v>398</v>
      </c>
      <c r="C35" s="438" t="s">
        <v>399</v>
      </c>
      <c r="D35" s="438"/>
      <c r="E35" s="438"/>
      <c r="F35" s="438"/>
      <c r="G35" s="474"/>
      <c r="H35" s="328">
        <v>256</v>
      </c>
      <c r="I35" s="329"/>
      <c r="J35" s="329"/>
      <c r="K35" s="375">
        <v>3</v>
      </c>
      <c r="L35" s="375"/>
      <c r="M35" s="375"/>
      <c r="N35" s="375">
        <v>8</v>
      </c>
      <c r="O35" s="375"/>
      <c r="P35" s="375"/>
      <c r="Q35" s="375">
        <v>18</v>
      </c>
      <c r="R35" s="375"/>
      <c r="S35" s="375"/>
      <c r="T35" s="375">
        <v>14</v>
      </c>
      <c r="U35" s="375"/>
      <c r="V35" s="375"/>
      <c r="W35" s="375">
        <v>27</v>
      </c>
      <c r="X35" s="375"/>
      <c r="Y35" s="375"/>
      <c r="Z35" s="375">
        <v>43</v>
      </c>
      <c r="AA35" s="375"/>
      <c r="AB35" s="375"/>
      <c r="AC35" s="329">
        <v>26</v>
      </c>
      <c r="AD35" s="329"/>
      <c r="AE35" s="329"/>
      <c r="AG35" s="146" t="s">
        <v>334</v>
      </c>
      <c r="AH35" s="438" t="s">
        <v>399</v>
      </c>
      <c r="AI35" s="438"/>
      <c r="AJ35" s="438"/>
      <c r="AK35" s="438"/>
      <c r="AL35" s="474"/>
      <c r="AM35" s="329">
        <v>32</v>
      </c>
      <c r="AN35" s="329"/>
      <c r="AO35" s="329"/>
      <c r="AP35" s="375">
        <v>32</v>
      </c>
      <c r="AQ35" s="375"/>
      <c r="AR35" s="375"/>
      <c r="AS35" s="375">
        <v>20</v>
      </c>
      <c r="AT35" s="375"/>
      <c r="AU35" s="375"/>
      <c r="AV35" s="375">
        <v>15</v>
      </c>
      <c r="AW35" s="375"/>
      <c r="AX35" s="375"/>
      <c r="AY35" s="375">
        <v>12</v>
      </c>
      <c r="AZ35" s="375"/>
      <c r="BA35" s="375"/>
      <c r="BB35" s="375">
        <v>4</v>
      </c>
      <c r="BC35" s="375"/>
      <c r="BD35" s="375"/>
      <c r="BE35" s="375">
        <v>2</v>
      </c>
      <c r="BF35" s="375"/>
      <c r="BG35" s="375"/>
      <c r="BH35" s="375" t="s">
        <v>434</v>
      </c>
      <c r="BI35" s="375"/>
      <c r="BJ35" s="375"/>
    </row>
    <row r="36" spans="2:62" ht="30" customHeight="1" x14ac:dyDescent="0.15">
      <c r="B36" s="146" t="s">
        <v>459</v>
      </c>
      <c r="C36" s="482" t="s">
        <v>460</v>
      </c>
      <c r="D36" s="439"/>
      <c r="E36" s="439"/>
      <c r="F36" s="439"/>
      <c r="G36" s="457"/>
      <c r="H36" s="328">
        <v>2716</v>
      </c>
      <c r="I36" s="329"/>
      <c r="J36" s="329"/>
      <c r="K36" s="375">
        <v>52</v>
      </c>
      <c r="L36" s="375"/>
      <c r="M36" s="375"/>
      <c r="N36" s="375">
        <v>123</v>
      </c>
      <c r="O36" s="375"/>
      <c r="P36" s="375"/>
      <c r="Q36" s="375">
        <v>173</v>
      </c>
      <c r="R36" s="375"/>
      <c r="S36" s="375"/>
      <c r="T36" s="375">
        <v>189</v>
      </c>
      <c r="U36" s="375"/>
      <c r="V36" s="375"/>
      <c r="W36" s="375">
        <v>218</v>
      </c>
      <c r="X36" s="375"/>
      <c r="Y36" s="375"/>
      <c r="Z36" s="375">
        <v>283</v>
      </c>
      <c r="AA36" s="375"/>
      <c r="AB36" s="375"/>
      <c r="AC36" s="329">
        <v>309</v>
      </c>
      <c r="AD36" s="329"/>
      <c r="AE36" s="329"/>
      <c r="AG36" s="146" t="s">
        <v>461</v>
      </c>
      <c r="AH36" s="482" t="s">
        <v>460</v>
      </c>
      <c r="AI36" s="439"/>
      <c r="AJ36" s="439"/>
      <c r="AK36" s="439"/>
      <c r="AL36" s="457"/>
      <c r="AM36" s="329">
        <v>302</v>
      </c>
      <c r="AN36" s="329"/>
      <c r="AO36" s="329"/>
      <c r="AP36" s="375">
        <v>332</v>
      </c>
      <c r="AQ36" s="375"/>
      <c r="AR36" s="375"/>
      <c r="AS36" s="375">
        <v>269</v>
      </c>
      <c r="AT36" s="375"/>
      <c r="AU36" s="375"/>
      <c r="AV36" s="375">
        <v>223</v>
      </c>
      <c r="AW36" s="375"/>
      <c r="AX36" s="375"/>
      <c r="AY36" s="375">
        <v>103</v>
      </c>
      <c r="AZ36" s="375"/>
      <c r="BA36" s="375"/>
      <c r="BB36" s="375">
        <v>70</v>
      </c>
      <c r="BC36" s="375"/>
      <c r="BD36" s="375"/>
      <c r="BE36" s="375">
        <v>44</v>
      </c>
      <c r="BF36" s="375"/>
      <c r="BG36" s="375"/>
      <c r="BH36" s="375">
        <v>26</v>
      </c>
      <c r="BI36" s="375"/>
      <c r="BJ36" s="375"/>
    </row>
    <row r="37" spans="2:62" ht="30" customHeight="1" x14ac:dyDescent="0.15">
      <c r="B37" s="146" t="s">
        <v>402</v>
      </c>
      <c r="C37" s="439" t="s">
        <v>339</v>
      </c>
      <c r="D37" s="438"/>
      <c r="E37" s="438"/>
      <c r="F37" s="438"/>
      <c r="G37" s="474"/>
      <c r="H37" s="328">
        <v>396</v>
      </c>
      <c r="I37" s="329"/>
      <c r="J37" s="329"/>
      <c r="K37" s="375">
        <v>1</v>
      </c>
      <c r="L37" s="375"/>
      <c r="M37" s="375"/>
      <c r="N37" s="375">
        <v>25</v>
      </c>
      <c r="O37" s="375"/>
      <c r="P37" s="375"/>
      <c r="Q37" s="375">
        <v>30</v>
      </c>
      <c r="R37" s="375"/>
      <c r="S37" s="375"/>
      <c r="T37" s="375">
        <v>33</v>
      </c>
      <c r="U37" s="375"/>
      <c r="V37" s="375"/>
      <c r="W37" s="375">
        <v>36</v>
      </c>
      <c r="X37" s="375"/>
      <c r="Y37" s="375"/>
      <c r="Z37" s="375">
        <v>46</v>
      </c>
      <c r="AA37" s="375"/>
      <c r="AB37" s="375"/>
      <c r="AC37" s="329">
        <v>60</v>
      </c>
      <c r="AD37" s="329"/>
      <c r="AE37" s="329"/>
      <c r="AG37" s="146" t="s">
        <v>439</v>
      </c>
      <c r="AH37" s="439" t="s">
        <v>339</v>
      </c>
      <c r="AI37" s="438"/>
      <c r="AJ37" s="438"/>
      <c r="AK37" s="438"/>
      <c r="AL37" s="474"/>
      <c r="AM37" s="329">
        <v>76</v>
      </c>
      <c r="AN37" s="329"/>
      <c r="AO37" s="329"/>
      <c r="AP37" s="375">
        <v>50</v>
      </c>
      <c r="AQ37" s="375"/>
      <c r="AR37" s="375"/>
      <c r="AS37" s="375">
        <v>21</v>
      </c>
      <c r="AT37" s="375"/>
      <c r="AU37" s="375"/>
      <c r="AV37" s="375">
        <v>16</v>
      </c>
      <c r="AW37" s="375"/>
      <c r="AX37" s="375"/>
      <c r="AY37" s="375">
        <v>1</v>
      </c>
      <c r="AZ37" s="375"/>
      <c r="BA37" s="375"/>
      <c r="BB37" s="375">
        <v>1</v>
      </c>
      <c r="BC37" s="375"/>
      <c r="BD37" s="375"/>
      <c r="BE37" s="375" t="s">
        <v>424</v>
      </c>
      <c r="BF37" s="375"/>
      <c r="BG37" s="375"/>
      <c r="BH37" s="375" t="s">
        <v>434</v>
      </c>
      <c r="BI37" s="375"/>
      <c r="BJ37" s="375"/>
    </row>
    <row r="38" spans="2:62" ht="30" customHeight="1" x14ac:dyDescent="0.15">
      <c r="B38" s="146" t="s">
        <v>462</v>
      </c>
      <c r="C38" s="480" t="s">
        <v>341</v>
      </c>
      <c r="D38" s="480"/>
      <c r="E38" s="480"/>
      <c r="F38" s="480"/>
      <c r="G38" s="462"/>
      <c r="H38" s="328">
        <v>107</v>
      </c>
      <c r="I38" s="329"/>
      <c r="J38" s="329"/>
      <c r="K38" s="375" t="s">
        <v>62</v>
      </c>
      <c r="L38" s="375"/>
      <c r="M38" s="375"/>
      <c r="N38" s="375">
        <v>6</v>
      </c>
      <c r="O38" s="375"/>
      <c r="P38" s="375"/>
      <c r="Q38" s="375">
        <v>8</v>
      </c>
      <c r="R38" s="375"/>
      <c r="S38" s="375"/>
      <c r="T38" s="375">
        <v>5</v>
      </c>
      <c r="U38" s="375"/>
      <c r="V38" s="375"/>
      <c r="W38" s="375">
        <v>6</v>
      </c>
      <c r="X38" s="375"/>
      <c r="Y38" s="375"/>
      <c r="Z38" s="375">
        <v>11</v>
      </c>
      <c r="AA38" s="375"/>
      <c r="AB38" s="375"/>
      <c r="AC38" s="329">
        <v>10</v>
      </c>
      <c r="AD38" s="329"/>
      <c r="AE38" s="329"/>
      <c r="AG38" s="146" t="s">
        <v>462</v>
      </c>
      <c r="AH38" s="480" t="s">
        <v>341</v>
      </c>
      <c r="AI38" s="480"/>
      <c r="AJ38" s="480"/>
      <c r="AK38" s="480"/>
      <c r="AL38" s="462"/>
      <c r="AM38" s="329">
        <v>14</v>
      </c>
      <c r="AN38" s="329"/>
      <c r="AO38" s="329"/>
      <c r="AP38" s="375">
        <v>7</v>
      </c>
      <c r="AQ38" s="375"/>
      <c r="AR38" s="375"/>
      <c r="AS38" s="375">
        <v>12</v>
      </c>
      <c r="AT38" s="375"/>
      <c r="AU38" s="375"/>
      <c r="AV38" s="375">
        <v>8</v>
      </c>
      <c r="AW38" s="375"/>
      <c r="AX38" s="375"/>
      <c r="AY38" s="375">
        <v>10</v>
      </c>
      <c r="AZ38" s="375"/>
      <c r="BA38" s="375"/>
      <c r="BB38" s="375">
        <v>3</v>
      </c>
      <c r="BC38" s="375"/>
      <c r="BD38" s="375"/>
      <c r="BE38" s="375">
        <v>4</v>
      </c>
      <c r="BF38" s="375"/>
      <c r="BG38" s="375"/>
      <c r="BH38" s="375">
        <v>3</v>
      </c>
      <c r="BI38" s="375"/>
      <c r="BJ38" s="375"/>
    </row>
    <row r="39" spans="2:62" ht="30" customHeight="1" x14ac:dyDescent="0.15">
      <c r="B39" s="146" t="s">
        <v>342</v>
      </c>
      <c r="C39" s="486" t="s">
        <v>405</v>
      </c>
      <c r="D39" s="486"/>
      <c r="E39" s="486"/>
      <c r="F39" s="486"/>
      <c r="G39" s="487"/>
      <c r="H39" s="339">
        <v>160</v>
      </c>
      <c r="I39" s="325"/>
      <c r="J39" s="325"/>
      <c r="K39" s="481">
        <v>1</v>
      </c>
      <c r="L39" s="481"/>
      <c r="M39" s="481"/>
      <c r="N39" s="481">
        <v>8</v>
      </c>
      <c r="O39" s="481"/>
      <c r="P39" s="481"/>
      <c r="Q39" s="481">
        <v>8</v>
      </c>
      <c r="R39" s="481"/>
      <c r="S39" s="481"/>
      <c r="T39" s="481">
        <v>14</v>
      </c>
      <c r="U39" s="481"/>
      <c r="V39" s="481"/>
      <c r="W39" s="481">
        <v>24</v>
      </c>
      <c r="X39" s="481"/>
      <c r="Y39" s="481"/>
      <c r="Z39" s="481">
        <v>14</v>
      </c>
      <c r="AA39" s="481"/>
      <c r="AB39" s="481"/>
      <c r="AC39" s="325">
        <v>21</v>
      </c>
      <c r="AD39" s="325"/>
      <c r="AE39" s="325"/>
      <c r="AG39" s="146" t="s">
        <v>463</v>
      </c>
      <c r="AH39" s="486" t="s">
        <v>405</v>
      </c>
      <c r="AI39" s="486"/>
      <c r="AJ39" s="486"/>
      <c r="AK39" s="486"/>
      <c r="AL39" s="487"/>
      <c r="AM39" s="325">
        <v>17</v>
      </c>
      <c r="AN39" s="325"/>
      <c r="AO39" s="325"/>
      <c r="AP39" s="481">
        <v>21</v>
      </c>
      <c r="AQ39" s="481"/>
      <c r="AR39" s="481"/>
      <c r="AS39" s="481">
        <v>12</v>
      </c>
      <c r="AT39" s="481"/>
      <c r="AU39" s="481"/>
      <c r="AV39" s="481">
        <v>13</v>
      </c>
      <c r="AW39" s="481"/>
      <c r="AX39" s="481"/>
      <c r="AY39" s="481">
        <v>5</v>
      </c>
      <c r="AZ39" s="481"/>
      <c r="BA39" s="481"/>
      <c r="BB39" s="481">
        <v>1</v>
      </c>
      <c r="BC39" s="481"/>
      <c r="BD39" s="481"/>
      <c r="BE39" s="481">
        <v>1</v>
      </c>
      <c r="BF39" s="481"/>
      <c r="BG39" s="481"/>
      <c r="BH39" s="375" t="s">
        <v>434</v>
      </c>
      <c r="BI39" s="375"/>
      <c r="BJ39" s="375"/>
    </row>
    <row r="40" spans="2:62" ht="30" customHeight="1" x14ac:dyDescent="0.15">
      <c r="B40" s="13" t="s">
        <v>464</v>
      </c>
      <c r="C40" s="439" t="s">
        <v>465</v>
      </c>
      <c r="D40" s="438"/>
      <c r="E40" s="438"/>
      <c r="F40" s="438"/>
      <c r="G40" s="474"/>
      <c r="H40" s="328">
        <v>1172</v>
      </c>
      <c r="I40" s="329"/>
      <c r="J40" s="329"/>
      <c r="K40" s="375">
        <v>42</v>
      </c>
      <c r="L40" s="375"/>
      <c r="M40" s="375"/>
      <c r="N40" s="375">
        <v>61</v>
      </c>
      <c r="O40" s="375"/>
      <c r="P40" s="375"/>
      <c r="Q40" s="375">
        <v>51</v>
      </c>
      <c r="R40" s="375"/>
      <c r="S40" s="375"/>
      <c r="T40" s="375">
        <v>67</v>
      </c>
      <c r="U40" s="375"/>
      <c r="V40" s="375"/>
      <c r="W40" s="375">
        <v>81</v>
      </c>
      <c r="X40" s="375"/>
      <c r="Y40" s="375"/>
      <c r="Z40" s="375">
        <v>110</v>
      </c>
      <c r="AA40" s="375"/>
      <c r="AB40" s="375"/>
      <c r="AC40" s="329">
        <v>107</v>
      </c>
      <c r="AD40" s="329"/>
      <c r="AE40" s="329"/>
      <c r="AG40" s="13" t="s">
        <v>406</v>
      </c>
      <c r="AH40" s="439" t="s">
        <v>465</v>
      </c>
      <c r="AI40" s="438"/>
      <c r="AJ40" s="438"/>
      <c r="AK40" s="438"/>
      <c r="AL40" s="474"/>
      <c r="AM40" s="329">
        <v>100</v>
      </c>
      <c r="AN40" s="329"/>
      <c r="AO40" s="329"/>
      <c r="AP40" s="375">
        <v>136</v>
      </c>
      <c r="AQ40" s="375"/>
      <c r="AR40" s="375"/>
      <c r="AS40" s="375">
        <v>139</v>
      </c>
      <c r="AT40" s="375"/>
      <c r="AU40" s="375"/>
      <c r="AV40" s="375">
        <v>154</v>
      </c>
      <c r="AW40" s="375"/>
      <c r="AX40" s="375"/>
      <c r="AY40" s="375">
        <v>67</v>
      </c>
      <c r="AZ40" s="375"/>
      <c r="BA40" s="375"/>
      <c r="BB40" s="375">
        <v>38</v>
      </c>
      <c r="BC40" s="375"/>
      <c r="BD40" s="375"/>
      <c r="BE40" s="375">
        <v>12</v>
      </c>
      <c r="BF40" s="375"/>
      <c r="BG40" s="375"/>
      <c r="BH40" s="375">
        <v>7</v>
      </c>
      <c r="BI40" s="375"/>
      <c r="BJ40" s="375"/>
    </row>
    <row r="41" spans="2:62" ht="30" customHeight="1" x14ac:dyDescent="0.15">
      <c r="B41" s="13" t="s">
        <v>443</v>
      </c>
      <c r="C41" s="439" t="s">
        <v>444</v>
      </c>
      <c r="D41" s="438"/>
      <c r="E41" s="438"/>
      <c r="F41" s="438"/>
      <c r="G41" s="474"/>
      <c r="H41" s="328">
        <v>698</v>
      </c>
      <c r="I41" s="329"/>
      <c r="J41" s="329"/>
      <c r="K41" s="375">
        <v>12</v>
      </c>
      <c r="L41" s="375"/>
      <c r="M41" s="375"/>
      <c r="N41" s="375">
        <v>47</v>
      </c>
      <c r="O41" s="375"/>
      <c r="P41" s="375"/>
      <c r="Q41" s="375">
        <v>34</v>
      </c>
      <c r="R41" s="375"/>
      <c r="S41" s="375"/>
      <c r="T41" s="375">
        <v>50</v>
      </c>
      <c r="U41" s="375"/>
      <c r="V41" s="375"/>
      <c r="W41" s="375">
        <v>54</v>
      </c>
      <c r="X41" s="375"/>
      <c r="Y41" s="375"/>
      <c r="Z41" s="375">
        <v>60</v>
      </c>
      <c r="AA41" s="375"/>
      <c r="AB41" s="375"/>
      <c r="AC41" s="329">
        <v>54</v>
      </c>
      <c r="AD41" s="329"/>
      <c r="AE41" s="329"/>
      <c r="AG41" s="13" t="s">
        <v>375</v>
      </c>
      <c r="AH41" s="439" t="s">
        <v>444</v>
      </c>
      <c r="AI41" s="438"/>
      <c r="AJ41" s="438"/>
      <c r="AK41" s="438"/>
      <c r="AL41" s="474"/>
      <c r="AM41" s="329">
        <v>85</v>
      </c>
      <c r="AN41" s="329"/>
      <c r="AO41" s="329"/>
      <c r="AP41" s="375">
        <v>70</v>
      </c>
      <c r="AQ41" s="375"/>
      <c r="AR41" s="375"/>
      <c r="AS41" s="375">
        <v>70</v>
      </c>
      <c r="AT41" s="375"/>
      <c r="AU41" s="375"/>
      <c r="AV41" s="375">
        <v>66</v>
      </c>
      <c r="AW41" s="375"/>
      <c r="AX41" s="375"/>
      <c r="AY41" s="375">
        <v>59</v>
      </c>
      <c r="AZ41" s="375"/>
      <c r="BA41" s="375"/>
      <c r="BB41" s="375">
        <v>29</v>
      </c>
      <c r="BC41" s="375"/>
      <c r="BD41" s="375"/>
      <c r="BE41" s="375">
        <v>4</v>
      </c>
      <c r="BF41" s="375"/>
      <c r="BG41" s="375"/>
      <c r="BH41" s="375">
        <v>4</v>
      </c>
      <c r="BI41" s="375"/>
      <c r="BJ41" s="375"/>
    </row>
    <row r="42" spans="2:62" ht="30" customHeight="1" x14ac:dyDescent="0.15">
      <c r="B42" s="13" t="s">
        <v>376</v>
      </c>
      <c r="C42" s="485" t="s">
        <v>349</v>
      </c>
      <c r="D42" s="480"/>
      <c r="E42" s="480"/>
      <c r="F42" s="480"/>
      <c r="G42" s="462"/>
      <c r="H42" s="328">
        <v>595</v>
      </c>
      <c r="I42" s="329"/>
      <c r="J42" s="329"/>
      <c r="K42" s="375">
        <v>7</v>
      </c>
      <c r="L42" s="375"/>
      <c r="M42" s="375"/>
      <c r="N42" s="375">
        <v>43</v>
      </c>
      <c r="O42" s="375"/>
      <c r="P42" s="375"/>
      <c r="Q42" s="375">
        <v>57</v>
      </c>
      <c r="R42" s="375"/>
      <c r="S42" s="375"/>
      <c r="T42" s="375">
        <v>41</v>
      </c>
      <c r="U42" s="375"/>
      <c r="V42" s="375"/>
      <c r="W42" s="375">
        <v>49</v>
      </c>
      <c r="X42" s="375"/>
      <c r="Y42" s="375"/>
      <c r="Z42" s="375">
        <v>65</v>
      </c>
      <c r="AA42" s="375"/>
      <c r="AB42" s="375"/>
      <c r="AC42" s="329">
        <v>56</v>
      </c>
      <c r="AD42" s="329"/>
      <c r="AE42" s="329"/>
      <c r="AG42" s="13" t="s">
        <v>445</v>
      </c>
      <c r="AH42" s="485" t="s">
        <v>349</v>
      </c>
      <c r="AI42" s="480"/>
      <c r="AJ42" s="480"/>
      <c r="AK42" s="480"/>
      <c r="AL42" s="462"/>
      <c r="AM42" s="329">
        <v>103</v>
      </c>
      <c r="AN42" s="329"/>
      <c r="AO42" s="329"/>
      <c r="AP42" s="375">
        <v>107</v>
      </c>
      <c r="AQ42" s="375"/>
      <c r="AR42" s="375"/>
      <c r="AS42" s="375">
        <v>30</v>
      </c>
      <c r="AT42" s="375"/>
      <c r="AU42" s="375"/>
      <c r="AV42" s="375">
        <v>21</v>
      </c>
      <c r="AW42" s="375"/>
      <c r="AX42" s="375"/>
      <c r="AY42" s="375">
        <v>6</v>
      </c>
      <c r="AZ42" s="375"/>
      <c r="BA42" s="375"/>
      <c r="BB42" s="375">
        <v>5</v>
      </c>
      <c r="BC42" s="375"/>
      <c r="BD42" s="375"/>
      <c r="BE42" s="375">
        <v>3</v>
      </c>
      <c r="BF42" s="375"/>
      <c r="BG42" s="375"/>
      <c r="BH42" s="375">
        <v>2</v>
      </c>
      <c r="BI42" s="375"/>
      <c r="BJ42" s="375"/>
    </row>
    <row r="43" spans="2:62" ht="30" customHeight="1" x14ac:dyDescent="0.15">
      <c r="B43" s="138" t="s">
        <v>350</v>
      </c>
      <c r="C43" s="482" t="s">
        <v>351</v>
      </c>
      <c r="D43" s="483"/>
      <c r="E43" s="483"/>
      <c r="F43" s="483"/>
      <c r="G43" s="484"/>
      <c r="H43" s="339">
        <v>2334</v>
      </c>
      <c r="I43" s="325"/>
      <c r="J43" s="325"/>
      <c r="K43" s="481">
        <v>16</v>
      </c>
      <c r="L43" s="481"/>
      <c r="M43" s="481"/>
      <c r="N43" s="481">
        <v>146</v>
      </c>
      <c r="O43" s="481"/>
      <c r="P43" s="481"/>
      <c r="Q43" s="481">
        <v>171</v>
      </c>
      <c r="R43" s="481"/>
      <c r="S43" s="481"/>
      <c r="T43" s="481">
        <v>195</v>
      </c>
      <c r="U43" s="481"/>
      <c r="V43" s="481"/>
      <c r="W43" s="481">
        <v>245</v>
      </c>
      <c r="X43" s="481"/>
      <c r="Y43" s="481"/>
      <c r="Z43" s="481">
        <v>270</v>
      </c>
      <c r="AA43" s="481"/>
      <c r="AB43" s="481"/>
      <c r="AC43" s="325">
        <v>311</v>
      </c>
      <c r="AD43" s="325"/>
      <c r="AE43" s="325"/>
      <c r="AG43" s="138" t="s">
        <v>447</v>
      </c>
      <c r="AH43" s="482" t="s">
        <v>351</v>
      </c>
      <c r="AI43" s="483"/>
      <c r="AJ43" s="483"/>
      <c r="AK43" s="483"/>
      <c r="AL43" s="484"/>
      <c r="AM43" s="325">
        <v>361</v>
      </c>
      <c r="AN43" s="325"/>
      <c r="AO43" s="325"/>
      <c r="AP43" s="481">
        <v>290</v>
      </c>
      <c r="AQ43" s="481"/>
      <c r="AR43" s="481"/>
      <c r="AS43" s="481">
        <v>181</v>
      </c>
      <c r="AT43" s="481"/>
      <c r="AU43" s="481"/>
      <c r="AV43" s="481">
        <v>100</v>
      </c>
      <c r="AW43" s="481"/>
      <c r="AX43" s="481"/>
      <c r="AY43" s="481">
        <v>33</v>
      </c>
      <c r="AZ43" s="481"/>
      <c r="BA43" s="481"/>
      <c r="BB43" s="481">
        <v>9</v>
      </c>
      <c r="BC43" s="481"/>
      <c r="BD43" s="481"/>
      <c r="BE43" s="481">
        <v>2</v>
      </c>
      <c r="BF43" s="481"/>
      <c r="BG43" s="481"/>
      <c r="BH43" s="481">
        <v>4</v>
      </c>
      <c r="BI43" s="481"/>
      <c r="BJ43" s="481"/>
    </row>
    <row r="44" spans="2:62" ht="30" customHeight="1" x14ac:dyDescent="0.15">
      <c r="B44" s="138" t="s">
        <v>466</v>
      </c>
      <c r="C44" s="480" t="s">
        <v>353</v>
      </c>
      <c r="D44" s="480"/>
      <c r="E44" s="480"/>
      <c r="F44" s="480"/>
      <c r="G44" s="462"/>
      <c r="H44" s="328">
        <v>156</v>
      </c>
      <c r="I44" s="329"/>
      <c r="J44" s="329"/>
      <c r="K44" s="375">
        <v>6</v>
      </c>
      <c r="L44" s="375"/>
      <c r="M44" s="375"/>
      <c r="N44" s="375">
        <v>19</v>
      </c>
      <c r="O44" s="375"/>
      <c r="P44" s="375"/>
      <c r="Q44" s="375">
        <v>10</v>
      </c>
      <c r="R44" s="375"/>
      <c r="S44" s="375"/>
      <c r="T44" s="375">
        <v>11</v>
      </c>
      <c r="U44" s="375"/>
      <c r="V44" s="375"/>
      <c r="W44" s="375">
        <v>8</v>
      </c>
      <c r="X44" s="375"/>
      <c r="Y44" s="375"/>
      <c r="Z44" s="375">
        <v>18</v>
      </c>
      <c r="AA44" s="375"/>
      <c r="AB44" s="375"/>
      <c r="AC44" s="329">
        <v>19</v>
      </c>
      <c r="AD44" s="329"/>
      <c r="AE44" s="329"/>
      <c r="AG44" s="138" t="s">
        <v>466</v>
      </c>
      <c r="AH44" s="480" t="s">
        <v>353</v>
      </c>
      <c r="AI44" s="480"/>
      <c r="AJ44" s="480"/>
      <c r="AK44" s="480"/>
      <c r="AL44" s="462"/>
      <c r="AM44" s="329">
        <v>25</v>
      </c>
      <c r="AN44" s="329"/>
      <c r="AO44" s="329"/>
      <c r="AP44" s="375">
        <v>16</v>
      </c>
      <c r="AQ44" s="375"/>
      <c r="AR44" s="375"/>
      <c r="AS44" s="375">
        <v>16</v>
      </c>
      <c r="AT44" s="375"/>
      <c r="AU44" s="375"/>
      <c r="AV44" s="375">
        <v>8</v>
      </c>
      <c r="AW44" s="375"/>
      <c r="AX44" s="375"/>
      <c r="AY44" s="375" t="s">
        <v>62</v>
      </c>
      <c r="AZ44" s="375"/>
      <c r="BA44" s="375"/>
      <c r="BB44" s="375" t="s">
        <v>450</v>
      </c>
      <c r="BC44" s="375"/>
      <c r="BD44" s="375"/>
      <c r="BE44" s="375" t="s">
        <v>435</v>
      </c>
      <c r="BF44" s="375"/>
      <c r="BG44" s="375"/>
      <c r="BH44" s="375" t="s">
        <v>434</v>
      </c>
      <c r="BI44" s="375"/>
      <c r="BJ44" s="375"/>
    </row>
    <row r="45" spans="2:62" ht="30" customHeight="1" x14ac:dyDescent="0.15">
      <c r="B45" s="138" t="s">
        <v>411</v>
      </c>
      <c r="C45" s="438" t="s">
        <v>412</v>
      </c>
      <c r="D45" s="438"/>
      <c r="E45" s="438"/>
      <c r="F45" s="438"/>
      <c r="G45" s="474"/>
      <c r="H45" s="328">
        <v>464</v>
      </c>
      <c r="I45" s="329"/>
      <c r="J45" s="329"/>
      <c r="K45" s="375" t="s">
        <v>434</v>
      </c>
      <c r="L45" s="375"/>
      <c r="M45" s="375"/>
      <c r="N45" s="375">
        <v>8</v>
      </c>
      <c r="O45" s="375"/>
      <c r="P45" s="375"/>
      <c r="Q45" s="375">
        <v>22</v>
      </c>
      <c r="R45" s="375"/>
      <c r="S45" s="375"/>
      <c r="T45" s="375">
        <v>19</v>
      </c>
      <c r="U45" s="375"/>
      <c r="V45" s="375"/>
      <c r="W45" s="375">
        <v>34</v>
      </c>
      <c r="X45" s="375"/>
      <c r="Y45" s="375"/>
      <c r="Z45" s="375">
        <v>44</v>
      </c>
      <c r="AA45" s="375"/>
      <c r="AB45" s="375"/>
      <c r="AC45" s="329">
        <v>58</v>
      </c>
      <c r="AD45" s="329"/>
      <c r="AE45" s="329"/>
      <c r="AG45" s="138" t="s">
        <v>411</v>
      </c>
      <c r="AH45" s="438" t="s">
        <v>412</v>
      </c>
      <c r="AI45" s="438"/>
      <c r="AJ45" s="438"/>
      <c r="AK45" s="438"/>
      <c r="AL45" s="474"/>
      <c r="AM45" s="329">
        <v>59</v>
      </c>
      <c r="AN45" s="329"/>
      <c r="AO45" s="329"/>
      <c r="AP45" s="375">
        <v>62</v>
      </c>
      <c r="AQ45" s="375"/>
      <c r="AR45" s="375"/>
      <c r="AS45" s="375">
        <v>59</v>
      </c>
      <c r="AT45" s="375"/>
      <c r="AU45" s="375"/>
      <c r="AV45" s="375">
        <v>56</v>
      </c>
      <c r="AW45" s="375"/>
      <c r="AX45" s="375"/>
      <c r="AY45" s="375">
        <v>28</v>
      </c>
      <c r="AZ45" s="375"/>
      <c r="BA45" s="375"/>
      <c r="BB45" s="375">
        <v>12</v>
      </c>
      <c r="BC45" s="375"/>
      <c r="BD45" s="375"/>
      <c r="BE45" s="375">
        <v>1</v>
      </c>
      <c r="BF45" s="375"/>
      <c r="BG45" s="375"/>
      <c r="BH45" s="375">
        <v>2</v>
      </c>
      <c r="BI45" s="375"/>
      <c r="BJ45" s="375"/>
    </row>
    <row r="46" spans="2:62" ht="30" customHeight="1" x14ac:dyDescent="0.15">
      <c r="B46" s="138" t="s">
        <v>467</v>
      </c>
      <c r="C46" s="438" t="s">
        <v>413</v>
      </c>
      <c r="D46" s="438"/>
      <c r="E46" s="438"/>
      <c r="F46" s="438"/>
      <c r="G46" s="474"/>
      <c r="H46" s="328">
        <v>263</v>
      </c>
      <c r="I46" s="329"/>
      <c r="J46" s="329"/>
      <c r="K46" s="375">
        <v>3</v>
      </c>
      <c r="L46" s="375"/>
      <c r="M46" s="375"/>
      <c r="N46" s="375">
        <v>19</v>
      </c>
      <c r="O46" s="375"/>
      <c r="P46" s="375"/>
      <c r="Q46" s="375">
        <v>20</v>
      </c>
      <c r="R46" s="375"/>
      <c r="S46" s="375"/>
      <c r="T46" s="375">
        <v>16</v>
      </c>
      <c r="U46" s="375"/>
      <c r="V46" s="375"/>
      <c r="W46" s="375">
        <v>23</v>
      </c>
      <c r="X46" s="375"/>
      <c r="Y46" s="375"/>
      <c r="Z46" s="375">
        <v>34</v>
      </c>
      <c r="AA46" s="375"/>
      <c r="AB46" s="375"/>
      <c r="AC46" s="329">
        <v>47</v>
      </c>
      <c r="AD46" s="329"/>
      <c r="AE46" s="329"/>
      <c r="AG46" s="138" t="s">
        <v>356</v>
      </c>
      <c r="AH46" s="438" t="s">
        <v>413</v>
      </c>
      <c r="AI46" s="438"/>
      <c r="AJ46" s="438"/>
      <c r="AK46" s="438"/>
      <c r="AL46" s="474"/>
      <c r="AM46" s="329">
        <v>36</v>
      </c>
      <c r="AN46" s="329"/>
      <c r="AO46" s="329"/>
      <c r="AP46" s="375">
        <v>38</v>
      </c>
      <c r="AQ46" s="375"/>
      <c r="AR46" s="375"/>
      <c r="AS46" s="375">
        <v>19</v>
      </c>
      <c r="AT46" s="375"/>
      <c r="AU46" s="375"/>
      <c r="AV46" s="375">
        <v>7</v>
      </c>
      <c r="AW46" s="375"/>
      <c r="AX46" s="375"/>
      <c r="AY46" s="375">
        <v>1</v>
      </c>
      <c r="AZ46" s="375"/>
      <c r="BA46" s="375"/>
      <c r="BB46" s="375" t="s">
        <v>450</v>
      </c>
      <c r="BC46" s="375"/>
      <c r="BD46" s="375"/>
      <c r="BE46" s="375" t="s">
        <v>450</v>
      </c>
      <c r="BF46" s="375"/>
      <c r="BG46" s="375"/>
      <c r="BH46" s="375" t="s">
        <v>450</v>
      </c>
      <c r="BI46" s="375"/>
      <c r="BJ46" s="375"/>
    </row>
    <row r="47" spans="2:62" ht="30" customHeight="1" x14ac:dyDescent="0.15">
      <c r="B47" s="140" t="s">
        <v>430</v>
      </c>
      <c r="C47" s="435" t="s">
        <v>359</v>
      </c>
      <c r="D47" s="435"/>
      <c r="E47" s="435"/>
      <c r="F47" s="435"/>
      <c r="G47" s="479"/>
      <c r="H47" s="333">
        <v>279</v>
      </c>
      <c r="I47" s="326"/>
      <c r="J47" s="326"/>
      <c r="K47" s="326">
        <v>6</v>
      </c>
      <c r="L47" s="326"/>
      <c r="M47" s="326"/>
      <c r="N47" s="326">
        <v>17</v>
      </c>
      <c r="O47" s="326"/>
      <c r="P47" s="326"/>
      <c r="Q47" s="326">
        <v>28</v>
      </c>
      <c r="R47" s="326"/>
      <c r="S47" s="326"/>
      <c r="T47" s="326">
        <v>28</v>
      </c>
      <c r="U47" s="326"/>
      <c r="V47" s="326"/>
      <c r="W47" s="326">
        <v>20</v>
      </c>
      <c r="X47" s="326"/>
      <c r="Y47" s="326"/>
      <c r="Z47" s="326">
        <v>28</v>
      </c>
      <c r="AA47" s="326"/>
      <c r="AB47" s="326"/>
      <c r="AC47" s="326">
        <v>34</v>
      </c>
      <c r="AD47" s="326"/>
      <c r="AE47" s="326"/>
      <c r="AG47" s="140" t="s">
        <v>414</v>
      </c>
      <c r="AH47" s="435" t="s">
        <v>359</v>
      </c>
      <c r="AI47" s="435"/>
      <c r="AJ47" s="435"/>
      <c r="AK47" s="435"/>
      <c r="AL47" s="479"/>
      <c r="AM47" s="326">
        <v>28</v>
      </c>
      <c r="AN47" s="326"/>
      <c r="AO47" s="326"/>
      <c r="AP47" s="326">
        <v>31</v>
      </c>
      <c r="AQ47" s="326"/>
      <c r="AR47" s="326"/>
      <c r="AS47" s="326">
        <v>19</v>
      </c>
      <c r="AT47" s="326"/>
      <c r="AU47" s="326"/>
      <c r="AV47" s="326">
        <v>18</v>
      </c>
      <c r="AW47" s="326"/>
      <c r="AX47" s="326"/>
      <c r="AY47" s="326">
        <v>9</v>
      </c>
      <c r="AZ47" s="326"/>
      <c r="BA47" s="326"/>
      <c r="BB47" s="326">
        <v>5</v>
      </c>
      <c r="BC47" s="326"/>
      <c r="BD47" s="326"/>
      <c r="BE47" s="326">
        <v>5</v>
      </c>
      <c r="BF47" s="326"/>
      <c r="BG47" s="326"/>
      <c r="BH47" s="326">
        <v>3</v>
      </c>
      <c r="BI47" s="326"/>
      <c r="BJ47" s="326"/>
    </row>
    <row r="48" spans="2:62" ht="30" customHeight="1" x14ac:dyDescent="0.15">
      <c r="AY48" s="366" t="s">
        <v>26</v>
      </c>
      <c r="AZ48" s="366"/>
      <c r="BA48" s="366"/>
      <c r="BB48" s="366"/>
      <c r="BC48" s="366"/>
      <c r="BD48" s="366"/>
      <c r="BE48" s="366"/>
      <c r="BF48" s="366"/>
      <c r="BG48" s="366"/>
      <c r="BH48" s="366"/>
      <c r="BI48" s="366"/>
      <c r="BJ48" s="366"/>
    </row>
  </sheetData>
  <mergeCells count="813"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  <mergeCell ref="BB3:BD3"/>
    <mergeCell ref="BE3:BG3"/>
    <mergeCell ref="BH3:BJ3"/>
    <mergeCell ref="B4:G4"/>
    <mergeCell ref="H4:J4"/>
    <mergeCell ref="K4:M4"/>
    <mergeCell ref="N4:P4"/>
    <mergeCell ref="Q4:S4"/>
    <mergeCell ref="T4:V4"/>
    <mergeCell ref="AC3:AE3"/>
    <mergeCell ref="AG3:AL3"/>
    <mergeCell ref="AM3:AO3"/>
    <mergeCell ref="AP3:AR3"/>
    <mergeCell ref="AS3:AU3"/>
    <mergeCell ref="AV3:AX3"/>
    <mergeCell ref="BB4:BD4"/>
    <mergeCell ref="BE4:BG4"/>
    <mergeCell ref="BH4:BJ4"/>
    <mergeCell ref="W4:Y4"/>
    <mergeCell ref="Z4:AB4"/>
    <mergeCell ref="AC4:AE4"/>
    <mergeCell ref="AG4:AL4"/>
    <mergeCell ref="AM4:AO4"/>
    <mergeCell ref="C5:G5"/>
    <mergeCell ref="H5:J5"/>
    <mergeCell ref="K5:M5"/>
    <mergeCell ref="N5:P5"/>
    <mergeCell ref="Q5:S5"/>
    <mergeCell ref="T5:V5"/>
    <mergeCell ref="AS4:AU4"/>
    <mergeCell ref="AV4:AX4"/>
    <mergeCell ref="AY3:BA3"/>
    <mergeCell ref="AY4:BA4"/>
    <mergeCell ref="AS5:AU5"/>
    <mergeCell ref="AV5:AX5"/>
    <mergeCell ref="AY5:BA5"/>
    <mergeCell ref="AP4:AR4"/>
    <mergeCell ref="BB5:BD5"/>
    <mergeCell ref="BE5:BG5"/>
    <mergeCell ref="BH5:BJ5"/>
    <mergeCell ref="W5:Y5"/>
    <mergeCell ref="Z5:AB5"/>
    <mergeCell ref="AC5:AE5"/>
    <mergeCell ref="AH5:AL5"/>
    <mergeCell ref="AM5:AO5"/>
    <mergeCell ref="AP5:AR5"/>
    <mergeCell ref="BB6:BD6"/>
    <mergeCell ref="BE6:BG6"/>
    <mergeCell ref="BH6:BJ6"/>
    <mergeCell ref="W6:Y6"/>
    <mergeCell ref="Z6:AB6"/>
    <mergeCell ref="AC6:AE6"/>
    <mergeCell ref="AH6:AJ6"/>
    <mergeCell ref="AM6:AO6"/>
    <mergeCell ref="AP6:AR6"/>
    <mergeCell ref="C7:G7"/>
    <mergeCell ref="H7:J7"/>
    <mergeCell ref="K7:M7"/>
    <mergeCell ref="N7:P7"/>
    <mergeCell ref="Q7:S7"/>
    <mergeCell ref="T7:V7"/>
    <mergeCell ref="AS6:AU6"/>
    <mergeCell ref="AV6:AX6"/>
    <mergeCell ref="AY6:BA6"/>
    <mergeCell ref="C6:E6"/>
    <mergeCell ref="H6:J6"/>
    <mergeCell ref="K6:M6"/>
    <mergeCell ref="N6:P6"/>
    <mergeCell ref="Q6:S6"/>
    <mergeCell ref="T6:V6"/>
    <mergeCell ref="AS7:AU7"/>
    <mergeCell ref="AV7:AX7"/>
    <mergeCell ref="AY7:BA7"/>
    <mergeCell ref="BB7:BD7"/>
    <mergeCell ref="BE7:BG7"/>
    <mergeCell ref="BH7:BJ7"/>
    <mergeCell ref="W7:Y7"/>
    <mergeCell ref="Z7:AB7"/>
    <mergeCell ref="AC7:AE7"/>
    <mergeCell ref="AH7:AL7"/>
    <mergeCell ref="AM7:AO7"/>
    <mergeCell ref="AP7:AR7"/>
    <mergeCell ref="BB8:BD8"/>
    <mergeCell ref="BE8:BG8"/>
    <mergeCell ref="BH8:BJ8"/>
    <mergeCell ref="W8:Y8"/>
    <mergeCell ref="Z8:AB8"/>
    <mergeCell ref="AC8:AE8"/>
    <mergeCell ref="AH8:AL8"/>
    <mergeCell ref="AM8:AO8"/>
    <mergeCell ref="AP8:AR8"/>
    <mergeCell ref="C9:G9"/>
    <mergeCell ref="H9:J9"/>
    <mergeCell ref="K9:M9"/>
    <mergeCell ref="N9:P9"/>
    <mergeCell ref="Q9:S9"/>
    <mergeCell ref="T9:V9"/>
    <mergeCell ref="AS8:AU8"/>
    <mergeCell ref="AV8:AX8"/>
    <mergeCell ref="AY8:BA8"/>
    <mergeCell ref="C8:G8"/>
    <mergeCell ref="H8:J8"/>
    <mergeCell ref="K8:M8"/>
    <mergeCell ref="N8:P8"/>
    <mergeCell ref="Q8:S8"/>
    <mergeCell ref="T8:V8"/>
    <mergeCell ref="AS9:AU9"/>
    <mergeCell ref="AV9:AX9"/>
    <mergeCell ref="AY9:BA9"/>
    <mergeCell ref="BB9:BD9"/>
    <mergeCell ref="BE9:BG9"/>
    <mergeCell ref="BH9:BJ9"/>
    <mergeCell ref="W9:Y9"/>
    <mergeCell ref="Z9:AB9"/>
    <mergeCell ref="AC9:AE9"/>
    <mergeCell ref="AH9:AL9"/>
    <mergeCell ref="AM9:AO9"/>
    <mergeCell ref="AP9:AR9"/>
    <mergeCell ref="BB10:BD10"/>
    <mergeCell ref="BE10:BG10"/>
    <mergeCell ref="BH10:BJ10"/>
    <mergeCell ref="W10:Y10"/>
    <mergeCell ref="Z10:AB10"/>
    <mergeCell ref="AC10:AE10"/>
    <mergeCell ref="AH10:AL10"/>
    <mergeCell ref="AM10:AO10"/>
    <mergeCell ref="AP10:AR10"/>
    <mergeCell ref="C11:G11"/>
    <mergeCell ref="H11:J11"/>
    <mergeCell ref="K11:M11"/>
    <mergeCell ref="N11:P11"/>
    <mergeCell ref="Q11:S11"/>
    <mergeCell ref="T11:V11"/>
    <mergeCell ref="AS10:AU10"/>
    <mergeCell ref="AV10:AX10"/>
    <mergeCell ref="AY10:BA10"/>
    <mergeCell ref="C10:G10"/>
    <mergeCell ref="H10:J10"/>
    <mergeCell ref="K10:M10"/>
    <mergeCell ref="N10:P10"/>
    <mergeCell ref="Q10:S10"/>
    <mergeCell ref="T10:V10"/>
    <mergeCell ref="AS11:AU11"/>
    <mergeCell ref="AV11:AX11"/>
    <mergeCell ref="AY11:BA11"/>
    <mergeCell ref="BB11:BD11"/>
    <mergeCell ref="BE11:BG11"/>
    <mergeCell ref="BH11:BJ11"/>
    <mergeCell ref="W11:Y11"/>
    <mergeCell ref="Z11:AB11"/>
    <mergeCell ref="AC11:AE11"/>
    <mergeCell ref="AH11:AL11"/>
    <mergeCell ref="AM11:AO11"/>
    <mergeCell ref="AP11:AR11"/>
    <mergeCell ref="BB12:BD12"/>
    <mergeCell ref="BE12:BG12"/>
    <mergeCell ref="BH12:BJ12"/>
    <mergeCell ref="W12:Y12"/>
    <mergeCell ref="Z12:AB12"/>
    <mergeCell ref="AC12:AE12"/>
    <mergeCell ref="AH12:AL12"/>
    <mergeCell ref="AM12:AO12"/>
    <mergeCell ref="AP12:AR12"/>
    <mergeCell ref="C13:G13"/>
    <mergeCell ref="H13:J13"/>
    <mergeCell ref="K13:M13"/>
    <mergeCell ref="N13:P13"/>
    <mergeCell ref="Q13:S13"/>
    <mergeCell ref="T13:V13"/>
    <mergeCell ref="AS12:AU12"/>
    <mergeCell ref="AV12:AX12"/>
    <mergeCell ref="AY12:BA12"/>
    <mergeCell ref="C12:G12"/>
    <mergeCell ref="H12:J12"/>
    <mergeCell ref="K12:M12"/>
    <mergeCell ref="N12:P12"/>
    <mergeCell ref="Q12:S12"/>
    <mergeCell ref="T12:V12"/>
    <mergeCell ref="AS13:AU13"/>
    <mergeCell ref="AV13:AX13"/>
    <mergeCell ref="AY13:BA13"/>
    <mergeCell ref="BB13:BD13"/>
    <mergeCell ref="BE13:BG13"/>
    <mergeCell ref="BH13:BJ13"/>
    <mergeCell ref="W13:Y13"/>
    <mergeCell ref="Z13:AB13"/>
    <mergeCell ref="AC13:AE13"/>
    <mergeCell ref="AH13:AL13"/>
    <mergeCell ref="AM13:AO13"/>
    <mergeCell ref="AP13:AR13"/>
    <mergeCell ref="BB14:BD14"/>
    <mergeCell ref="BE14:BG14"/>
    <mergeCell ref="BH14:BJ14"/>
    <mergeCell ref="W14:Y14"/>
    <mergeCell ref="Z14:AB14"/>
    <mergeCell ref="AC14:AE14"/>
    <mergeCell ref="AH14:AL14"/>
    <mergeCell ref="AM14:AO14"/>
    <mergeCell ref="AP14:AR14"/>
    <mergeCell ref="C15:G15"/>
    <mergeCell ref="H15:J15"/>
    <mergeCell ref="K15:M15"/>
    <mergeCell ref="N15:P15"/>
    <mergeCell ref="Q15:S15"/>
    <mergeCell ref="T15:V15"/>
    <mergeCell ref="AS14:AU14"/>
    <mergeCell ref="AV14:AX14"/>
    <mergeCell ref="AY14:BA14"/>
    <mergeCell ref="C14:G14"/>
    <mergeCell ref="H14:J14"/>
    <mergeCell ref="K14:M14"/>
    <mergeCell ref="N14:P14"/>
    <mergeCell ref="Q14:S14"/>
    <mergeCell ref="T14:V14"/>
    <mergeCell ref="AS15:AU15"/>
    <mergeCell ref="AV15:AX15"/>
    <mergeCell ref="AY15:BA15"/>
    <mergeCell ref="BB15:BD15"/>
    <mergeCell ref="BE15:BG15"/>
    <mergeCell ref="BH15:BJ15"/>
    <mergeCell ref="W15:Y15"/>
    <mergeCell ref="Z15:AB15"/>
    <mergeCell ref="AC15:AE15"/>
    <mergeCell ref="AH15:AL15"/>
    <mergeCell ref="AM15:AO15"/>
    <mergeCell ref="AP15:AR15"/>
    <mergeCell ref="BB16:BD16"/>
    <mergeCell ref="BE16:BG16"/>
    <mergeCell ref="BH16:BJ16"/>
    <mergeCell ref="W16:Y16"/>
    <mergeCell ref="Z16:AB16"/>
    <mergeCell ref="AC16:AE16"/>
    <mergeCell ref="AH16:AL16"/>
    <mergeCell ref="AM16:AO16"/>
    <mergeCell ref="AP16:AR16"/>
    <mergeCell ref="C17:G17"/>
    <mergeCell ref="H17:J17"/>
    <mergeCell ref="K17:M17"/>
    <mergeCell ref="N17:P17"/>
    <mergeCell ref="Q17:S17"/>
    <mergeCell ref="T17:V17"/>
    <mergeCell ref="AS16:AU16"/>
    <mergeCell ref="AV16:AX16"/>
    <mergeCell ref="AY16:BA16"/>
    <mergeCell ref="C16:G16"/>
    <mergeCell ref="H16:J16"/>
    <mergeCell ref="K16:M16"/>
    <mergeCell ref="N16:P16"/>
    <mergeCell ref="Q16:S16"/>
    <mergeCell ref="T16:V16"/>
    <mergeCell ref="AS17:AU17"/>
    <mergeCell ref="AV17:AX17"/>
    <mergeCell ref="AY17:BA17"/>
    <mergeCell ref="BB17:BD17"/>
    <mergeCell ref="BE17:BG17"/>
    <mergeCell ref="BH17:BJ17"/>
    <mergeCell ref="W17:Y17"/>
    <mergeCell ref="Z17:AB17"/>
    <mergeCell ref="AC17:AE17"/>
    <mergeCell ref="AH17:AL17"/>
    <mergeCell ref="AM17:AO17"/>
    <mergeCell ref="AP17:AR17"/>
    <mergeCell ref="BB18:BD18"/>
    <mergeCell ref="BE18:BG18"/>
    <mergeCell ref="BH18:BJ18"/>
    <mergeCell ref="W18:Y18"/>
    <mergeCell ref="Z18:AB18"/>
    <mergeCell ref="AC18:AE18"/>
    <mergeCell ref="AH18:AL18"/>
    <mergeCell ref="AM18:AO18"/>
    <mergeCell ref="AP18:AR18"/>
    <mergeCell ref="C19:G19"/>
    <mergeCell ref="H19:J19"/>
    <mergeCell ref="K19:M19"/>
    <mergeCell ref="N19:P19"/>
    <mergeCell ref="Q19:S19"/>
    <mergeCell ref="T19:V19"/>
    <mergeCell ref="AS18:AU18"/>
    <mergeCell ref="AV18:AX18"/>
    <mergeCell ref="AY18:BA18"/>
    <mergeCell ref="C18:G18"/>
    <mergeCell ref="H18:J18"/>
    <mergeCell ref="K18:M18"/>
    <mergeCell ref="N18:P18"/>
    <mergeCell ref="Q18:S18"/>
    <mergeCell ref="T18:V18"/>
    <mergeCell ref="AS19:AU19"/>
    <mergeCell ref="AV19:AX19"/>
    <mergeCell ref="AY19:BA19"/>
    <mergeCell ref="BB19:BD19"/>
    <mergeCell ref="BE19:BG19"/>
    <mergeCell ref="BH19:BJ19"/>
    <mergeCell ref="W19:Y19"/>
    <mergeCell ref="Z19:AB19"/>
    <mergeCell ref="AC19:AE19"/>
    <mergeCell ref="AH19:AL19"/>
    <mergeCell ref="AM19:AO19"/>
    <mergeCell ref="AP19:AR19"/>
    <mergeCell ref="BB20:BD20"/>
    <mergeCell ref="BE20:BG20"/>
    <mergeCell ref="BH20:BJ20"/>
    <mergeCell ref="W20:Y20"/>
    <mergeCell ref="Z20:AB20"/>
    <mergeCell ref="AC20:AE20"/>
    <mergeCell ref="AH20:AL20"/>
    <mergeCell ref="AM20:AO20"/>
    <mergeCell ref="AP20:AR20"/>
    <mergeCell ref="C21:G21"/>
    <mergeCell ref="H21:J21"/>
    <mergeCell ref="K21:M21"/>
    <mergeCell ref="N21:P21"/>
    <mergeCell ref="Q21:S21"/>
    <mergeCell ref="T21:V21"/>
    <mergeCell ref="AS20:AU20"/>
    <mergeCell ref="AV20:AX20"/>
    <mergeCell ref="AY20:BA20"/>
    <mergeCell ref="C20:G20"/>
    <mergeCell ref="H20:J20"/>
    <mergeCell ref="K20:M20"/>
    <mergeCell ref="N20:P20"/>
    <mergeCell ref="Q20:S20"/>
    <mergeCell ref="T20:V20"/>
    <mergeCell ref="AS21:AU21"/>
    <mergeCell ref="AV21:AX21"/>
    <mergeCell ref="AY21:BA21"/>
    <mergeCell ref="BB21:BD21"/>
    <mergeCell ref="BE21:BG21"/>
    <mergeCell ref="BH21:BJ21"/>
    <mergeCell ref="W21:Y21"/>
    <mergeCell ref="Z21:AB21"/>
    <mergeCell ref="AC21:AE21"/>
    <mergeCell ref="AH21:AL21"/>
    <mergeCell ref="AM21:AO21"/>
    <mergeCell ref="AP21:AR21"/>
    <mergeCell ref="BB22:BD22"/>
    <mergeCell ref="BE22:BG22"/>
    <mergeCell ref="BH22:BJ22"/>
    <mergeCell ref="W22:Y22"/>
    <mergeCell ref="Z22:AB22"/>
    <mergeCell ref="AC22:AE22"/>
    <mergeCell ref="AH22:AL22"/>
    <mergeCell ref="AM22:AO22"/>
    <mergeCell ref="AP22:AR22"/>
    <mergeCell ref="C23:G23"/>
    <mergeCell ref="H23:J23"/>
    <mergeCell ref="K23:M23"/>
    <mergeCell ref="N23:P23"/>
    <mergeCell ref="Q23:S23"/>
    <mergeCell ref="T23:V23"/>
    <mergeCell ref="AS22:AU22"/>
    <mergeCell ref="AV22:AX22"/>
    <mergeCell ref="AY22:BA22"/>
    <mergeCell ref="C22:G22"/>
    <mergeCell ref="H22:J22"/>
    <mergeCell ref="K22:M22"/>
    <mergeCell ref="N22:P22"/>
    <mergeCell ref="Q22:S22"/>
    <mergeCell ref="T22:V22"/>
    <mergeCell ref="AS23:AU23"/>
    <mergeCell ref="AV23:AX23"/>
    <mergeCell ref="AY23:BA23"/>
    <mergeCell ref="BB23:BD23"/>
    <mergeCell ref="BE23:BG23"/>
    <mergeCell ref="BH23:BJ23"/>
    <mergeCell ref="W23:Y23"/>
    <mergeCell ref="Z23:AB23"/>
    <mergeCell ref="AC23:AE23"/>
    <mergeCell ref="AH23:AL23"/>
    <mergeCell ref="AM23:AO23"/>
    <mergeCell ref="AP23:AR23"/>
    <mergeCell ref="BB24:BD24"/>
    <mergeCell ref="BE24:BG24"/>
    <mergeCell ref="BH24:BJ24"/>
    <mergeCell ref="W24:Y24"/>
    <mergeCell ref="Z24:AB24"/>
    <mergeCell ref="AC24:AE24"/>
    <mergeCell ref="AH24:AL24"/>
    <mergeCell ref="AM24:AO24"/>
    <mergeCell ref="AP24:AR24"/>
    <mergeCell ref="C25:G25"/>
    <mergeCell ref="H25:J25"/>
    <mergeCell ref="K25:M25"/>
    <mergeCell ref="N25:P25"/>
    <mergeCell ref="Q25:S25"/>
    <mergeCell ref="T25:V25"/>
    <mergeCell ref="AS24:AU24"/>
    <mergeCell ref="AV24:AX24"/>
    <mergeCell ref="AY24:BA24"/>
    <mergeCell ref="C24:G24"/>
    <mergeCell ref="H24:J24"/>
    <mergeCell ref="K24:M24"/>
    <mergeCell ref="N24:P24"/>
    <mergeCell ref="Q24:S24"/>
    <mergeCell ref="T24:V24"/>
    <mergeCell ref="AS25:AU25"/>
    <mergeCell ref="AV25:AX25"/>
    <mergeCell ref="AY25:BA25"/>
    <mergeCell ref="BB25:BD25"/>
    <mergeCell ref="BE25:BG25"/>
    <mergeCell ref="BH25:BJ25"/>
    <mergeCell ref="W25:Y25"/>
    <mergeCell ref="Z25:AB25"/>
    <mergeCell ref="AC25:AE25"/>
    <mergeCell ref="AH25:AL25"/>
    <mergeCell ref="AM25:AO25"/>
    <mergeCell ref="AP25:AR25"/>
    <mergeCell ref="BB26:BD26"/>
    <mergeCell ref="BE26:BG26"/>
    <mergeCell ref="BH26:BJ26"/>
    <mergeCell ref="W26:Y26"/>
    <mergeCell ref="Z26:AB26"/>
    <mergeCell ref="AC26:AE26"/>
    <mergeCell ref="AG26:AL26"/>
    <mergeCell ref="AM26:AO26"/>
    <mergeCell ref="AP26:AR26"/>
    <mergeCell ref="C27:G27"/>
    <mergeCell ref="H27:J27"/>
    <mergeCell ref="K27:M27"/>
    <mergeCell ref="N27:P27"/>
    <mergeCell ref="Q27:S27"/>
    <mergeCell ref="T27:V27"/>
    <mergeCell ref="AS26:AU26"/>
    <mergeCell ref="AV26:AX26"/>
    <mergeCell ref="AY26:BA26"/>
    <mergeCell ref="B26:G26"/>
    <mergeCell ref="H26:J26"/>
    <mergeCell ref="K26:M26"/>
    <mergeCell ref="N26:P26"/>
    <mergeCell ref="Q26:S26"/>
    <mergeCell ref="T26:V26"/>
    <mergeCell ref="AS27:AU27"/>
    <mergeCell ref="AV27:AX27"/>
    <mergeCell ref="AY27:BA27"/>
    <mergeCell ref="BB27:BD27"/>
    <mergeCell ref="BE27:BG27"/>
    <mergeCell ref="BH27:BJ27"/>
    <mergeCell ref="W27:Y27"/>
    <mergeCell ref="Z27:AB27"/>
    <mergeCell ref="AC27:AE27"/>
    <mergeCell ref="AH27:AL27"/>
    <mergeCell ref="AM27:AO27"/>
    <mergeCell ref="AP27:AR27"/>
    <mergeCell ref="BB28:BD28"/>
    <mergeCell ref="BE28:BG28"/>
    <mergeCell ref="BH28:BJ28"/>
    <mergeCell ref="W28:Y28"/>
    <mergeCell ref="Z28:AB28"/>
    <mergeCell ref="AC28:AE28"/>
    <mergeCell ref="AH28:AJ28"/>
    <mergeCell ref="AM28:AO28"/>
    <mergeCell ref="AP28:AR28"/>
    <mergeCell ref="C29:G29"/>
    <mergeCell ref="H29:J29"/>
    <mergeCell ref="K29:M29"/>
    <mergeCell ref="N29:P29"/>
    <mergeCell ref="Q29:S29"/>
    <mergeCell ref="T29:V29"/>
    <mergeCell ref="AS28:AU28"/>
    <mergeCell ref="AV28:AX28"/>
    <mergeCell ref="AY28:BA28"/>
    <mergeCell ref="C28:E28"/>
    <mergeCell ref="H28:J28"/>
    <mergeCell ref="K28:M28"/>
    <mergeCell ref="N28:P28"/>
    <mergeCell ref="Q28:S28"/>
    <mergeCell ref="T28:V28"/>
    <mergeCell ref="AS29:AU29"/>
    <mergeCell ref="AV29:AX29"/>
    <mergeCell ref="AY29:BA29"/>
    <mergeCell ref="BB29:BD29"/>
    <mergeCell ref="BE29:BG29"/>
    <mergeCell ref="BH29:BJ29"/>
    <mergeCell ref="W29:Y29"/>
    <mergeCell ref="Z29:AB29"/>
    <mergeCell ref="AC29:AE29"/>
    <mergeCell ref="AH29:AL29"/>
    <mergeCell ref="AM29:AO29"/>
    <mergeCell ref="AP29:AR29"/>
    <mergeCell ref="BB30:BD30"/>
    <mergeCell ref="BE30:BG30"/>
    <mergeCell ref="BH30:BJ30"/>
    <mergeCell ref="W30:Y30"/>
    <mergeCell ref="Z30:AB30"/>
    <mergeCell ref="AC30:AE30"/>
    <mergeCell ref="AH30:AL30"/>
    <mergeCell ref="AM30:AO30"/>
    <mergeCell ref="AP30:AR30"/>
    <mergeCell ref="C31:G31"/>
    <mergeCell ref="H31:J31"/>
    <mergeCell ref="K31:M31"/>
    <mergeCell ref="N31:P31"/>
    <mergeCell ref="Q31:S31"/>
    <mergeCell ref="T31:V31"/>
    <mergeCell ref="AS30:AU30"/>
    <mergeCell ref="AV30:AX30"/>
    <mergeCell ref="AY30:BA30"/>
    <mergeCell ref="C30:G30"/>
    <mergeCell ref="H30:J30"/>
    <mergeCell ref="K30:M30"/>
    <mergeCell ref="N30:P30"/>
    <mergeCell ref="Q30:S30"/>
    <mergeCell ref="T30:V30"/>
    <mergeCell ref="AS31:AU31"/>
    <mergeCell ref="AV31:AX31"/>
    <mergeCell ref="AY31:BA31"/>
    <mergeCell ref="BB31:BD31"/>
    <mergeCell ref="BE31:BG31"/>
    <mergeCell ref="BH31:BJ31"/>
    <mergeCell ref="W31:Y31"/>
    <mergeCell ref="Z31:AB31"/>
    <mergeCell ref="AC31:AE31"/>
    <mergeCell ref="AH31:AL31"/>
    <mergeCell ref="AM31:AO31"/>
    <mergeCell ref="AP31:AR31"/>
    <mergeCell ref="BB32:BD32"/>
    <mergeCell ref="BE32:BG32"/>
    <mergeCell ref="BH32:BJ32"/>
    <mergeCell ref="W32:Y32"/>
    <mergeCell ref="Z32:AB32"/>
    <mergeCell ref="AC32:AE32"/>
    <mergeCell ref="AH32:AL32"/>
    <mergeCell ref="AM32:AO32"/>
    <mergeCell ref="AP32:AR32"/>
    <mergeCell ref="C33:G33"/>
    <mergeCell ref="H33:J33"/>
    <mergeCell ref="K33:M33"/>
    <mergeCell ref="N33:P33"/>
    <mergeCell ref="Q33:S33"/>
    <mergeCell ref="T33:V33"/>
    <mergeCell ref="AS32:AU32"/>
    <mergeCell ref="AV32:AX32"/>
    <mergeCell ref="AY32:BA32"/>
    <mergeCell ref="C32:G32"/>
    <mergeCell ref="H32:J32"/>
    <mergeCell ref="K32:M32"/>
    <mergeCell ref="N32:P32"/>
    <mergeCell ref="Q32:S32"/>
    <mergeCell ref="T32:V32"/>
    <mergeCell ref="AS33:AU33"/>
    <mergeCell ref="AV33:AX33"/>
    <mergeCell ref="AY33:BA33"/>
    <mergeCell ref="BB33:BD33"/>
    <mergeCell ref="BE33:BG33"/>
    <mergeCell ref="BH33:BJ33"/>
    <mergeCell ref="W33:Y33"/>
    <mergeCell ref="Z33:AB33"/>
    <mergeCell ref="AC33:AE33"/>
    <mergeCell ref="AH33:AL33"/>
    <mergeCell ref="AM33:AO33"/>
    <mergeCell ref="AP33:AR33"/>
    <mergeCell ref="BB34:BD34"/>
    <mergeCell ref="BE34:BG34"/>
    <mergeCell ref="BH34:BJ34"/>
    <mergeCell ref="W34:Y34"/>
    <mergeCell ref="Z34:AB34"/>
    <mergeCell ref="AC34:AE34"/>
    <mergeCell ref="AH34:AL34"/>
    <mergeCell ref="AM34:AO34"/>
    <mergeCell ref="AP34:AR34"/>
    <mergeCell ref="C35:G35"/>
    <mergeCell ref="H35:J35"/>
    <mergeCell ref="K35:M35"/>
    <mergeCell ref="N35:P35"/>
    <mergeCell ref="Q35:S35"/>
    <mergeCell ref="T35:V35"/>
    <mergeCell ref="AS34:AU34"/>
    <mergeCell ref="AV34:AX34"/>
    <mergeCell ref="AY34:BA34"/>
    <mergeCell ref="C34:G34"/>
    <mergeCell ref="H34:J34"/>
    <mergeCell ref="K34:M34"/>
    <mergeCell ref="N34:P34"/>
    <mergeCell ref="Q34:S34"/>
    <mergeCell ref="T34:V34"/>
    <mergeCell ref="AS35:AU35"/>
    <mergeCell ref="AV35:AX35"/>
    <mergeCell ref="AY35:BA35"/>
    <mergeCell ref="BB35:BD35"/>
    <mergeCell ref="BE35:BG35"/>
    <mergeCell ref="BH35:BJ35"/>
    <mergeCell ref="W35:Y35"/>
    <mergeCell ref="Z35:AB35"/>
    <mergeCell ref="AC35:AE35"/>
    <mergeCell ref="AH35:AL35"/>
    <mergeCell ref="AM35:AO35"/>
    <mergeCell ref="AP35:AR35"/>
    <mergeCell ref="BB36:BD36"/>
    <mergeCell ref="BE36:BG36"/>
    <mergeCell ref="BH36:BJ36"/>
    <mergeCell ref="W36:Y36"/>
    <mergeCell ref="Z36:AB36"/>
    <mergeCell ref="AC36:AE36"/>
    <mergeCell ref="AH36:AL36"/>
    <mergeCell ref="AM36:AO36"/>
    <mergeCell ref="AP36:AR36"/>
    <mergeCell ref="C37:G37"/>
    <mergeCell ref="H37:J37"/>
    <mergeCell ref="K37:M37"/>
    <mergeCell ref="N37:P37"/>
    <mergeCell ref="Q37:S37"/>
    <mergeCell ref="T37:V37"/>
    <mergeCell ref="AS36:AU36"/>
    <mergeCell ref="AV36:AX36"/>
    <mergeCell ref="AY36:BA36"/>
    <mergeCell ref="C36:G36"/>
    <mergeCell ref="H36:J36"/>
    <mergeCell ref="K36:M36"/>
    <mergeCell ref="N36:P36"/>
    <mergeCell ref="Q36:S36"/>
    <mergeCell ref="T36:V36"/>
    <mergeCell ref="AS37:AU37"/>
    <mergeCell ref="AV37:AX37"/>
    <mergeCell ref="AY37:BA37"/>
    <mergeCell ref="BB37:BD37"/>
    <mergeCell ref="BE37:BG37"/>
    <mergeCell ref="BH37:BJ37"/>
    <mergeCell ref="W37:Y37"/>
    <mergeCell ref="Z37:AB37"/>
    <mergeCell ref="AC37:AE37"/>
    <mergeCell ref="AH37:AL37"/>
    <mergeCell ref="AM37:AO37"/>
    <mergeCell ref="AP37:AR37"/>
    <mergeCell ref="BB38:BD38"/>
    <mergeCell ref="BE38:BG38"/>
    <mergeCell ref="BH38:BJ38"/>
    <mergeCell ref="W38:Y38"/>
    <mergeCell ref="Z38:AB38"/>
    <mergeCell ref="AC38:AE38"/>
    <mergeCell ref="AH38:AL38"/>
    <mergeCell ref="AM38:AO38"/>
    <mergeCell ref="AP38:AR38"/>
    <mergeCell ref="C39:G39"/>
    <mergeCell ref="H39:J39"/>
    <mergeCell ref="K39:M39"/>
    <mergeCell ref="N39:P39"/>
    <mergeCell ref="Q39:S39"/>
    <mergeCell ref="T39:V39"/>
    <mergeCell ref="AS38:AU38"/>
    <mergeCell ref="AV38:AX38"/>
    <mergeCell ref="AY38:BA38"/>
    <mergeCell ref="C38:G38"/>
    <mergeCell ref="H38:J38"/>
    <mergeCell ref="K38:M38"/>
    <mergeCell ref="N38:P38"/>
    <mergeCell ref="Q38:S38"/>
    <mergeCell ref="T38:V38"/>
    <mergeCell ref="AS39:AU39"/>
    <mergeCell ref="AV39:AX39"/>
    <mergeCell ref="AY39:BA39"/>
    <mergeCell ref="BB39:BD39"/>
    <mergeCell ref="BE39:BG39"/>
    <mergeCell ref="BH39:BJ39"/>
    <mergeCell ref="W39:Y39"/>
    <mergeCell ref="Z39:AB39"/>
    <mergeCell ref="AC39:AE39"/>
    <mergeCell ref="AH39:AL39"/>
    <mergeCell ref="AM39:AO39"/>
    <mergeCell ref="AP39:AR39"/>
    <mergeCell ref="BB40:BD40"/>
    <mergeCell ref="BE40:BG40"/>
    <mergeCell ref="BH40:BJ40"/>
    <mergeCell ref="W40:Y40"/>
    <mergeCell ref="Z40:AB40"/>
    <mergeCell ref="AC40:AE40"/>
    <mergeCell ref="AH40:AL40"/>
    <mergeCell ref="AM40:AO40"/>
    <mergeCell ref="AP40:AR40"/>
    <mergeCell ref="C41:G41"/>
    <mergeCell ref="H41:J41"/>
    <mergeCell ref="K41:M41"/>
    <mergeCell ref="N41:P41"/>
    <mergeCell ref="Q41:S41"/>
    <mergeCell ref="T41:V41"/>
    <mergeCell ref="AS40:AU40"/>
    <mergeCell ref="AV40:AX40"/>
    <mergeCell ref="AY40:BA40"/>
    <mergeCell ref="C40:G40"/>
    <mergeCell ref="H40:J40"/>
    <mergeCell ref="K40:M40"/>
    <mergeCell ref="N40:P40"/>
    <mergeCell ref="Q40:S40"/>
    <mergeCell ref="T40:V40"/>
    <mergeCell ref="AS41:AU41"/>
    <mergeCell ref="AV41:AX41"/>
    <mergeCell ref="AY41:BA41"/>
    <mergeCell ref="BB41:BD41"/>
    <mergeCell ref="BE41:BG41"/>
    <mergeCell ref="BH41:BJ41"/>
    <mergeCell ref="W41:Y41"/>
    <mergeCell ref="Z41:AB41"/>
    <mergeCell ref="AC41:AE41"/>
    <mergeCell ref="AH41:AL41"/>
    <mergeCell ref="AM41:AO41"/>
    <mergeCell ref="AP41:AR41"/>
    <mergeCell ref="BB42:BD42"/>
    <mergeCell ref="BE42:BG42"/>
    <mergeCell ref="BH42:BJ42"/>
    <mergeCell ref="W42:Y42"/>
    <mergeCell ref="Z42:AB42"/>
    <mergeCell ref="AC42:AE42"/>
    <mergeCell ref="AH42:AL42"/>
    <mergeCell ref="AM42:AO42"/>
    <mergeCell ref="AP42:AR42"/>
    <mergeCell ref="C43:G43"/>
    <mergeCell ref="H43:J43"/>
    <mergeCell ref="K43:M43"/>
    <mergeCell ref="N43:P43"/>
    <mergeCell ref="Q43:S43"/>
    <mergeCell ref="T43:V43"/>
    <mergeCell ref="AS42:AU42"/>
    <mergeCell ref="AV42:AX42"/>
    <mergeCell ref="AY42:BA42"/>
    <mergeCell ref="C42:G42"/>
    <mergeCell ref="H42:J42"/>
    <mergeCell ref="K42:M42"/>
    <mergeCell ref="N42:P42"/>
    <mergeCell ref="Q42:S42"/>
    <mergeCell ref="T42:V42"/>
    <mergeCell ref="AS43:AU43"/>
    <mergeCell ref="AV43:AX43"/>
    <mergeCell ref="AY43:BA43"/>
    <mergeCell ref="BB43:BD43"/>
    <mergeCell ref="BE43:BG43"/>
    <mergeCell ref="BH43:BJ43"/>
    <mergeCell ref="W43:Y43"/>
    <mergeCell ref="Z43:AB43"/>
    <mergeCell ref="AC43:AE43"/>
    <mergeCell ref="AH43:AL43"/>
    <mergeCell ref="AM43:AO43"/>
    <mergeCell ref="AP43:AR43"/>
    <mergeCell ref="BB44:BD44"/>
    <mergeCell ref="BE44:BG44"/>
    <mergeCell ref="BH44:BJ44"/>
    <mergeCell ref="W44:Y44"/>
    <mergeCell ref="Z44:AB44"/>
    <mergeCell ref="AC44:AE44"/>
    <mergeCell ref="AH44:AL44"/>
    <mergeCell ref="AM44:AO44"/>
    <mergeCell ref="AP44:AR44"/>
    <mergeCell ref="C45:G45"/>
    <mergeCell ref="H45:J45"/>
    <mergeCell ref="K45:M45"/>
    <mergeCell ref="N45:P45"/>
    <mergeCell ref="Q45:S45"/>
    <mergeCell ref="T45:V45"/>
    <mergeCell ref="AS44:AU44"/>
    <mergeCell ref="AV44:AX44"/>
    <mergeCell ref="AY44:BA44"/>
    <mergeCell ref="C44:G44"/>
    <mergeCell ref="H44:J44"/>
    <mergeCell ref="K44:M44"/>
    <mergeCell ref="N44:P44"/>
    <mergeCell ref="Q44:S44"/>
    <mergeCell ref="T44:V44"/>
    <mergeCell ref="AS45:AU45"/>
    <mergeCell ref="AV45:AX45"/>
    <mergeCell ref="AY45:BA45"/>
    <mergeCell ref="BB45:BD45"/>
    <mergeCell ref="BE45:BG45"/>
    <mergeCell ref="BH45:BJ45"/>
    <mergeCell ref="W45:Y45"/>
    <mergeCell ref="Z45:AB45"/>
    <mergeCell ref="AC45:AE45"/>
    <mergeCell ref="AH45:AL45"/>
    <mergeCell ref="AM45:AO45"/>
    <mergeCell ref="AP45:AR45"/>
    <mergeCell ref="BB46:BD46"/>
    <mergeCell ref="BE46:BG46"/>
    <mergeCell ref="BH46:BJ46"/>
    <mergeCell ref="W46:Y46"/>
    <mergeCell ref="Z46:AB46"/>
    <mergeCell ref="AC46:AE46"/>
    <mergeCell ref="AH46:AL46"/>
    <mergeCell ref="AM46:AO46"/>
    <mergeCell ref="AP46:AR46"/>
    <mergeCell ref="C47:G47"/>
    <mergeCell ref="H47:J47"/>
    <mergeCell ref="K47:M47"/>
    <mergeCell ref="N47:P47"/>
    <mergeCell ref="Q47:S47"/>
    <mergeCell ref="T47:V47"/>
    <mergeCell ref="AS46:AU46"/>
    <mergeCell ref="AV46:AX46"/>
    <mergeCell ref="AY46:BA46"/>
    <mergeCell ref="C46:G46"/>
    <mergeCell ref="H46:J46"/>
    <mergeCell ref="K46:M46"/>
    <mergeCell ref="N46:P46"/>
    <mergeCell ref="Q46:S46"/>
    <mergeCell ref="T46:V46"/>
    <mergeCell ref="AY48:BJ48"/>
    <mergeCell ref="AS47:AU47"/>
    <mergeCell ref="AV47:AX47"/>
    <mergeCell ref="AY47:BA47"/>
    <mergeCell ref="BB47:BD47"/>
    <mergeCell ref="BE47:BG47"/>
    <mergeCell ref="BH47:BJ47"/>
    <mergeCell ref="W47:Y47"/>
    <mergeCell ref="Z47:AB47"/>
    <mergeCell ref="AC47:AE47"/>
    <mergeCell ref="AH47:AL47"/>
    <mergeCell ref="AM47:AO47"/>
    <mergeCell ref="AP47:AR47"/>
  </mergeCells>
  <phoneticPr fontId="1"/>
  <printOptions verticalCentered="1"/>
  <pageMargins left="0.70866141732283472" right="0.70866141732283472" top="0" bottom="0" header="0.31496062992125984" footer="0.31496062992125984"/>
  <pageSetup paperSize="9" scale="59" orientation="portrait" r:id="rId1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45"/>
  <sheetViews>
    <sheetView zoomScale="90" zoomScaleNormal="90" workbookViewId="0">
      <selection sqref="A1:Z1"/>
    </sheetView>
  </sheetViews>
  <sheetFormatPr defaultColWidth="3.625" defaultRowHeight="14.25" x14ac:dyDescent="0.15"/>
  <cols>
    <col min="1" max="1" width="5.5" style="58" customWidth="1"/>
    <col min="2" max="4" width="5.625" style="58" customWidth="1"/>
    <col min="5" max="5" width="4.125" style="58" customWidth="1"/>
    <col min="6" max="6" width="3.625" style="58" customWidth="1"/>
    <col min="7" max="7" width="3.75" style="58" customWidth="1"/>
    <col min="8" max="9" width="3.875" style="58" customWidth="1"/>
    <col min="10" max="13" width="3.625" style="58" customWidth="1"/>
    <col min="14" max="14" width="4.5" style="58" customWidth="1"/>
    <col min="15" max="17" width="5.625" style="58" customWidth="1"/>
    <col min="18" max="18" width="4.125" style="58" customWidth="1"/>
    <col min="19" max="256" width="3.625" style="58"/>
    <col min="257" max="257" width="5.5" style="58" customWidth="1"/>
    <col min="258" max="260" width="5.625" style="58" customWidth="1"/>
    <col min="261" max="261" width="4.125" style="58" customWidth="1"/>
    <col min="262" max="262" width="3.625" style="58" customWidth="1"/>
    <col min="263" max="263" width="3.75" style="58" customWidth="1"/>
    <col min="264" max="265" width="3.875" style="58" customWidth="1"/>
    <col min="266" max="269" width="3.625" style="58" customWidth="1"/>
    <col min="270" max="270" width="4.5" style="58" customWidth="1"/>
    <col min="271" max="273" width="5.625" style="58" customWidth="1"/>
    <col min="274" max="274" width="4.125" style="58" customWidth="1"/>
    <col min="275" max="512" width="3.625" style="58"/>
    <col min="513" max="513" width="5.5" style="58" customWidth="1"/>
    <col min="514" max="516" width="5.625" style="58" customWidth="1"/>
    <col min="517" max="517" width="4.125" style="58" customWidth="1"/>
    <col min="518" max="518" width="3.625" style="58" customWidth="1"/>
    <col min="519" max="519" width="3.75" style="58" customWidth="1"/>
    <col min="520" max="521" width="3.875" style="58" customWidth="1"/>
    <col min="522" max="525" width="3.625" style="58" customWidth="1"/>
    <col min="526" max="526" width="4.5" style="58" customWidth="1"/>
    <col min="527" max="529" width="5.625" style="58" customWidth="1"/>
    <col min="530" max="530" width="4.125" style="58" customWidth="1"/>
    <col min="531" max="768" width="3.625" style="58"/>
    <col min="769" max="769" width="5.5" style="58" customWidth="1"/>
    <col min="770" max="772" width="5.625" style="58" customWidth="1"/>
    <col min="773" max="773" width="4.125" style="58" customWidth="1"/>
    <col min="774" max="774" width="3.625" style="58" customWidth="1"/>
    <col min="775" max="775" width="3.75" style="58" customWidth="1"/>
    <col min="776" max="777" width="3.875" style="58" customWidth="1"/>
    <col min="778" max="781" width="3.625" style="58" customWidth="1"/>
    <col min="782" max="782" width="4.5" style="58" customWidth="1"/>
    <col min="783" max="785" width="5.625" style="58" customWidth="1"/>
    <col min="786" max="786" width="4.125" style="58" customWidth="1"/>
    <col min="787" max="1024" width="3.625" style="58"/>
    <col min="1025" max="1025" width="5.5" style="58" customWidth="1"/>
    <col min="1026" max="1028" width="5.625" style="58" customWidth="1"/>
    <col min="1029" max="1029" width="4.125" style="58" customWidth="1"/>
    <col min="1030" max="1030" width="3.625" style="58" customWidth="1"/>
    <col min="1031" max="1031" width="3.75" style="58" customWidth="1"/>
    <col min="1032" max="1033" width="3.875" style="58" customWidth="1"/>
    <col min="1034" max="1037" width="3.625" style="58" customWidth="1"/>
    <col min="1038" max="1038" width="4.5" style="58" customWidth="1"/>
    <col min="1039" max="1041" width="5.625" style="58" customWidth="1"/>
    <col min="1042" max="1042" width="4.125" style="58" customWidth="1"/>
    <col min="1043" max="1280" width="3.625" style="58"/>
    <col min="1281" max="1281" width="5.5" style="58" customWidth="1"/>
    <col min="1282" max="1284" width="5.625" style="58" customWidth="1"/>
    <col min="1285" max="1285" width="4.125" style="58" customWidth="1"/>
    <col min="1286" max="1286" width="3.625" style="58" customWidth="1"/>
    <col min="1287" max="1287" width="3.75" style="58" customWidth="1"/>
    <col min="1288" max="1289" width="3.875" style="58" customWidth="1"/>
    <col min="1290" max="1293" width="3.625" style="58" customWidth="1"/>
    <col min="1294" max="1294" width="4.5" style="58" customWidth="1"/>
    <col min="1295" max="1297" width="5.625" style="58" customWidth="1"/>
    <col min="1298" max="1298" width="4.125" style="58" customWidth="1"/>
    <col min="1299" max="1536" width="3.625" style="58"/>
    <col min="1537" max="1537" width="5.5" style="58" customWidth="1"/>
    <col min="1538" max="1540" width="5.625" style="58" customWidth="1"/>
    <col min="1541" max="1541" width="4.125" style="58" customWidth="1"/>
    <col min="1542" max="1542" width="3.625" style="58" customWidth="1"/>
    <col min="1543" max="1543" width="3.75" style="58" customWidth="1"/>
    <col min="1544" max="1545" width="3.875" style="58" customWidth="1"/>
    <col min="1546" max="1549" width="3.625" style="58" customWidth="1"/>
    <col min="1550" max="1550" width="4.5" style="58" customWidth="1"/>
    <col min="1551" max="1553" width="5.625" style="58" customWidth="1"/>
    <col min="1554" max="1554" width="4.125" style="58" customWidth="1"/>
    <col min="1555" max="1792" width="3.625" style="58"/>
    <col min="1793" max="1793" width="5.5" style="58" customWidth="1"/>
    <col min="1794" max="1796" width="5.625" style="58" customWidth="1"/>
    <col min="1797" max="1797" width="4.125" style="58" customWidth="1"/>
    <col min="1798" max="1798" width="3.625" style="58" customWidth="1"/>
    <col min="1799" max="1799" width="3.75" style="58" customWidth="1"/>
    <col min="1800" max="1801" width="3.875" style="58" customWidth="1"/>
    <col min="1802" max="1805" width="3.625" style="58" customWidth="1"/>
    <col min="1806" max="1806" width="4.5" style="58" customWidth="1"/>
    <col min="1807" max="1809" width="5.625" style="58" customWidth="1"/>
    <col min="1810" max="1810" width="4.125" style="58" customWidth="1"/>
    <col min="1811" max="2048" width="3.625" style="58"/>
    <col min="2049" max="2049" width="5.5" style="58" customWidth="1"/>
    <col min="2050" max="2052" width="5.625" style="58" customWidth="1"/>
    <col min="2053" max="2053" width="4.125" style="58" customWidth="1"/>
    <col min="2054" max="2054" width="3.625" style="58" customWidth="1"/>
    <col min="2055" max="2055" width="3.75" style="58" customWidth="1"/>
    <col min="2056" max="2057" width="3.875" style="58" customWidth="1"/>
    <col min="2058" max="2061" width="3.625" style="58" customWidth="1"/>
    <col min="2062" max="2062" width="4.5" style="58" customWidth="1"/>
    <col min="2063" max="2065" width="5.625" style="58" customWidth="1"/>
    <col min="2066" max="2066" width="4.125" style="58" customWidth="1"/>
    <col min="2067" max="2304" width="3.625" style="58"/>
    <col min="2305" max="2305" width="5.5" style="58" customWidth="1"/>
    <col min="2306" max="2308" width="5.625" style="58" customWidth="1"/>
    <col min="2309" max="2309" width="4.125" style="58" customWidth="1"/>
    <col min="2310" max="2310" width="3.625" style="58" customWidth="1"/>
    <col min="2311" max="2311" width="3.75" style="58" customWidth="1"/>
    <col min="2312" max="2313" width="3.875" style="58" customWidth="1"/>
    <col min="2314" max="2317" width="3.625" style="58" customWidth="1"/>
    <col min="2318" max="2318" width="4.5" style="58" customWidth="1"/>
    <col min="2319" max="2321" width="5.625" style="58" customWidth="1"/>
    <col min="2322" max="2322" width="4.125" style="58" customWidth="1"/>
    <col min="2323" max="2560" width="3.625" style="58"/>
    <col min="2561" max="2561" width="5.5" style="58" customWidth="1"/>
    <col min="2562" max="2564" width="5.625" style="58" customWidth="1"/>
    <col min="2565" max="2565" width="4.125" style="58" customWidth="1"/>
    <col min="2566" max="2566" width="3.625" style="58" customWidth="1"/>
    <col min="2567" max="2567" width="3.75" style="58" customWidth="1"/>
    <col min="2568" max="2569" width="3.875" style="58" customWidth="1"/>
    <col min="2570" max="2573" width="3.625" style="58" customWidth="1"/>
    <col min="2574" max="2574" width="4.5" style="58" customWidth="1"/>
    <col min="2575" max="2577" width="5.625" style="58" customWidth="1"/>
    <col min="2578" max="2578" width="4.125" style="58" customWidth="1"/>
    <col min="2579" max="2816" width="3.625" style="58"/>
    <col min="2817" max="2817" width="5.5" style="58" customWidth="1"/>
    <col min="2818" max="2820" width="5.625" style="58" customWidth="1"/>
    <col min="2821" max="2821" width="4.125" style="58" customWidth="1"/>
    <col min="2822" max="2822" width="3.625" style="58" customWidth="1"/>
    <col min="2823" max="2823" width="3.75" style="58" customWidth="1"/>
    <col min="2824" max="2825" width="3.875" style="58" customWidth="1"/>
    <col min="2826" max="2829" width="3.625" style="58" customWidth="1"/>
    <col min="2830" max="2830" width="4.5" style="58" customWidth="1"/>
    <col min="2831" max="2833" width="5.625" style="58" customWidth="1"/>
    <col min="2834" max="2834" width="4.125" style="58" customWidth="1"/>
    <col min="2835" max="3072" width="3.625" style="58"/>
    <col min="3073" max="3073" width="5.5" style="58" customWidth="1"/>
    <col min="3074" max="3076" width="5.625" style="58" customWidth="1"/>
    <col min="3077" max="3077" width="4.125" style="58" customWidth="1"/>
    <col min="3078" max="3078" width="3.625" style="58" customWidth="1"/>
    <col min="3079" max="3079" width="3.75" style="58" customWidth="1"/>
    <col min="3080" max="3081" width="3.875" style="58" customWidth="1"/>
    <col min="3082" max="3085" width="3.625" style="58" customWidth="1"/>
    <col min="3086" max="3086" width="4.5" style="58" customWidth="1"/>
    <col min="3087" max="3089" width="5.625" style="58" customWidth="1"/>
    <col min="3090" max="3090" width="4.125" style="58" customWidth="1"/>
    <col min="3091" max="3328" width="3.625" style="58"/>
    <col min="3329" max="3329" width="5.5" style="58" customWidth="1"/>
    <col min="3330" max="3332" width="5.625" style="58" customWidth="1"/>
    <col min="3333" max="3333" width="4.125" style="58" customWidth="1"/>
    <col min="3334" max="3334" width="3.625" style="58" customWidth="1"/>
    <col min="3335" max="3335" width="3.75" style="58" customWidth="1"/>
    <col min="3336" max="3337" width="3.875" style="58" customWidth="1"/>
    <col min="3338" max="3341" width="3.625" style="58" customWidth="1"/>
    <col min="3342" max="3342" width="4.5" style="58" customWidth="1"/>
    <col min="3343" max="3345" width="5.625" style="58" customWidth="1"/>
    <col min="3346" max="3346" width="4.125" style="58" customWidth="1"/>
    <col min="3347" max="3584" width="3.625" style="58"/>
    <col min="3585" max="3585" width="5.5" style="58" customWidth="1"/>
    <col min="3586" max="3588" width="5.625" style="58" customWidth="1"/>
    <col min="3589" max="3589" width="4.125" style="58" customWidth="1"/>
    <col min="3590" max="3590" width="3.625" style="58" customWidth="1"/>
    <col min="3591" max="3591" width="3.75" style="58" customWidth="1"/>
    <col min="3592" max="3593" width="3.875" style="58" customWidth="1"/>
    <col min="3594" max="3597" width="3.625" style="58" customWidth="1"/>
    <col min="3598" max="3598" width="4.5" style="58" customWidth="1"/>
    <col min="3599" max="3601" width="5.625" style="58" customWidth="1"/>
    <col min="3602" max="3602" width="4.125" style="58" customWidth="1"/>
    <col min="3603" max="3840" width="3.625" style="58"/>
    <col min="3841" max="3841" width="5.5" style="58" customWidth="1"/>
    <col min="3842" max="3844" width="5.625" style="58" customWidth="1"/>
    <col min="3845" max="3845" width="4.125" style="58" customWidth="1"/>
    <col min="3846" max="3846" width="3.625" style="58" customWidth="1"/>
    <col min="3847" max="3847" width="3.75" style="58" customWidth="1"/>
    <col min="3848" max="3849" width="3.875" style="58" customWidth="1"/>
    <col min="3850" max="3853" width="3.625" style="58" customWidth="1"/>
    <col min="3854" max="3854" width="4.5" style="58" customWidth="1"/>
    <col min="3855" max="3857" width="5.625" style="58" customWidth="1"/>
    <col min="3858" max="3858" width="4.125" style="58" customWidth="1"/>
    <col min="3859" max="4096" width="3.625" style="58"/>
    <col min="4097" max="4097" width="5.5" style="58" customWidth="1"/>
    <col min="4098" max="4100" width="5.625" style="58" customWidth="1"/>
    <col min="4101" max="4101" width="4.125" style="58" customWidth="1"/>
    <col min="4102" max="4102" width="3.625" style="58" customWidth="1"/>
    <col min="4103" max="4103" width="3.75" style="58" customWidth="1"/>
    <col min="4104" max="4105" width="3.875" style="58" customWidth="1"/>
    <col min="4106" max="4109" width="3.625" style="58" customWidth="1"/>
    <col min="4110" max="4110" width="4.5" style="58" customWidth="1"/>
    <col min="4111" max="4113" width="5.625" style="58" customWidth="1"/>
    <col min="4114" max="4114" width="4.125" style="58" customWidth="1"/>
    <col min="4115" max="4352" width="3.625" style="58"/>
    <col min="4353" max="4353" width="5.5" style="58" customWidth="1"/>
    <col min="4354" max="4356" width="5.625" style="58" customWidth="1"/>
    <col min="4357" max="4357" width="4.125" style="58" customWidth="1"/>
    <col min="4358" max="4358" width="3.625" style="58" customWidth="1"/>
    <col min="4359" max="4359" width="3.75" style="58" customWidth="1"/>
    <col min="4360" max="4361" width="3.875" style="58" customWidth="1"/>
    <col min="4362" max="4365" width="3.625" style="58" customWidth="1"/>
    <col min="4366" max="4366" width="4.5" style="58" customWidth="1"/>
    <col min="4367" max="4369" width="5.625" style="58" customWidth="1"/>
    <col min="4370" max="4370" width="4.125" style="58" customWidth="1"/>
    <col min="4371" max="4608" width="3.625" style="58"/>
    <col min="4609" max="4609" width="5.5" style="58" customWidth="1"/>
    <col min="4610" max="4612" width="5.625" style="58" customWidth="1"/>
    <col min="4613" max="4613" width="4.125" style="58" customWidth="1"/>
    <col min="4614" max="4614" width="3.625" style="58" customWidth="1"/>
    <col min="4615" max="4615" width="3.75" style="58" customWidth="1"/>
    <col min="4616" max="4617" width="3.875" style="58" customWidth="1"/>
    <col min="4618" max="4621" width="3.625" style="58" customWidth="1"/>
    <col min="4622" max="4622" width="4.5" style="58" customWidth="1"/>
    <col min="4623" max="4625" width="5.625" style="58" customWidth="1"/>
    <col min="4626" max="4626" width="4.125" style="58" customWidth="1"/>
    <col min="4627" max="4864" width="3.625" style="58"/>
    <col min="4865" max="4865" width="5.5" style="58" customWidth="1"/>
    <col min="4866" max="4868" width="5.625" style="58" customWidth="1"/>
    <col min="4869" max="4869" width="4.125" style="58" customWidth="1"/>
    <col min="4870" max="4870" width="3.625" style="58" customWidth="1"/>
    <col min="4871" max="4871" width="3.75" style="58" customWidth="1"/>
    <col min="4872" max="4873" width="3.875" style="58" customWidth="1"/>
    <col min="4874" max="4877" width="3.625" style="58" customWidth="1"/>
    <col min="4878" max="4878" width="4.5" style="58" customWidth="1"/>
    <col min="4879" max="4881" width="5.625" style="58" customWidth="1"/>
    <col min="4882" max="4882" width="4.125" style="58" customWidth="1"/>
    <col min="4883" max="5120" width="3.625" style="58"/>
    <col min="5121" max="5121" width="5.5" style="58" customWidth="1"/>
    <col min="5122" max="5124" width="5.625" style="58" customWidth="1"/>
    <col min="5125" max="5125" width="4.125" style="58" customWidth="1"/>
    <col min="5126" max="5126" width="3.625" style="58" customWidth="1"/>
    <col min="5127" max="5127" width="3.75" style="58" customWidth="1"/>
    <col min="5128" max="5129" width="3.875" style="58" customWidth="1"/>
    <col min="5130" max="5133" width="3.625" style="58" customWidth="1"/>
    <col min="5134" max="5134" width="4.5" style="58" customWidth="1"/>
    <col min="5135" max="5137" width="5.625" style="58" customWidth="1"/>
    <col min="5138" max="5138" width="4.125" style="58" customWidth="1"/>
    <col min="5139" max="5376" width="3.625" style="58"/>
    <col min="5377" max="5377" width="5.5" style="58" customWidth="1"/>
    <col min="5378" max="5380" width="5.625" style="58" customWidth="1"/>
    <col min="5381" max="5381" width="4.125" style="58" customWidth="1"/>
    <col min="5382" max="5382" width="3.625" style="58" customWidth="1"/>
    <col min="5383" max="5383" width="3.75" style="58" customWidth="1"/>
    <col min="5384" max="5385" width="3.875" style="58" customWidth="1"/>
    <col min="5386" max="5389" width="3.625" style="58" customWidth="1"/>
    <col min="5390" max="5390" width="4.5" style="58" customWidth="1"/>
    <col min="5391" max="5393" width="5.625" style="58" customWidth="1"/>
    <col min="5394" max="5394" width="4.125" style="58" customWidth="1"/>
    <col min="5395" max="5632" width="3.625" style="58"/>
    <col min="5633" max="5633" width="5.5" style="58" customWidth="1"/>
    <col min="5634" max="5636" width="5.625" style="58" customWidth="1"/>
    <col min="5637" max="5637" width="4.125" style="58" customWidth="1"/>
    <col min="5638" max="5638" width="3.625" style="58" customWidth="1"/>
    <col min="5639" max="5639" width="3.75" style="58" customWidth="1"/>
    <col min="5640" max="5641" width="3.875" style="58" customWidth="1"/>
    <col min="5642" max="5645" width="3.625" style="58" customWidth="1"/>
    <col min="5646" max="5646" width="4.5" style="58" customWidth="1"/>
    <col min="5647" max="5649" width="5.625" style="58" customWidth="1"/>
    <col min="5650" max="5650" width="4.125" style="58" customWidth="1"/>
    <col min="5651" max="5888" width="3.625" style="58"/>
    <col min="5889" max="5889" width="5.5" style="58" customWidth="1"/>
    <col min="5890" max="5892" width="5.625" style="58" customWidth="1"/>
    <col min="5893" max="5893" width="4.125" style="58" customWidth="1"/>
    <col min="5894" max="5894" width="3.625" style="58" customWidth="1"/>
    <col min="5895" max="5895" width="3.75" style="58" customWidth="1"/>
    <col min="5896" max="5897" width="3.875" style="58" customWidth="1"/>
    <col min="5898" max="5901" width="3.625" style="58" customWidth="1"/>
    <col min="5902" max="5902" width="4.5" style="58" customWidth="1"/>
    <col min="5903" max="5905" width="5.625" style="58" customWidth="1"/>
    <col min="5906" max="5906" width="4.125" style="58" customWidth="1"/>
    <col min="5907" max="6144" width="3.625" style="58"/>
    <col min="6145" max="6145" width="5.5" style="58" customWidth="1"/>
    <col min="6146" max="6148" width="5.625" style="58" customWidth="1"/>
    <col min="6149" max="6149" width="4.125" style="58" customWidth="1"/>
    <col min="6150" max="6150" width="3.625" style="58" customWidth="1"/>
    <col min="6151" max="6151" width="3.75" style="58" customWidth="1"/>
    <col min="6152" max="6153" width="3.875" style="58" customWidth="1"/>
    <col min="6154" max="6157" width="3.625" style="58" customWidth="1"/>
    <col min="6158" max="6158" width="4.5" style="58" customWidth="1"/>
    <col min="6159" max="6161" width="5.625" style="58" customWidth="1"/>
    <col min="6162" max="6162" width="4.125" style="58" customWidth="1"/>
    <col min="6163" max="6400" width="3.625" style="58"/>
    <col min="6401" max="6401" width="5.5" style="58" customWidth="1"/>
    <col min="6402" max="6404" width="5.625" style="58" customWidth="1"/>
    <col min="6405" max="6405" width="4.125" style="58" customWidth="1"/>
    <col min="6406" max="6406" width="3.625" style="58" customWidth="1"/>
    <col min="6407" max="6407" width="3.75" style="58" customWidth="1"/>
    <col min="6408" max="6409" width="3.875" style="58" customWidth="1"/>
    <col min="6410" max="6413" width="3.625" style="58" customWidth="1"/>
    <col min="6414" max="6414" width="4.5" style="58" customWidth="1"/>
    <col min="6415" max="6417" width="5.625" style="58" customWidth="1"/>
    <col min="6418" max="6418" width="4.125" style="58" customWidth="1"/>
    <col min="6419" max="6656" width="3.625" style="58"/>
    <col min="6657" max="6657" width="5.5" style="58" customWidth="1"/>
    <col min="6658" max="6660" width="5.625" style="58" customWidth="1"/>
    <col min="6661" max="6661" width="4.125" style="58" customWidth="1"/>
    <col min="6662" max="6662" width="3.625" style="58" customWidth="1"/>
    <col min="6663" max="6663" width="3.75" style="58" customWidth="1"/>
    <col min="6664" max="6665" width="3.875" style="58" customWidth="1"/>
    <col min="6666" max="6669" width="3.625" style="58" customWidth="1"/>
    <col min="6670" max="6670" width="4.5" style="58" customWidth="1"/>
    <col min="6671" max="6673" width="5.625" style="58" customWidth="1"/>
    <col min="6674" max="6674" width="4.125" style="58" customWidth="1"/>
    <col min="6675" max="6912" width="3.625" style="58"/>
    <col min="6913" max="6913" width="5.5" style="58" customWidth="1"/>
    <col min="6914" max="6916" width="5.625" style="58" customWidth="1"/>
    <col min="6917" max="6917" width="4.125" style="58" customWidth="1"/>
    <col min="6918" max="6918" width="3.625" style="58" customWidth="1"/>
    <col min="6919" max="6919" width="3.75" style="58" customWidth="1"/>
    <col min="6920" max="6921" width="3.875" style="58" customWidth="1"/>
    <col min="6922" max="6925" width="3.625" style="58" customWidth="1"/>
    <col min="6926" max="6926" width="4.5" style="58" customWidth="1"/>
    <col min="6927" max="6929" width="5.625" style="58" customWidth="1"/>
    <col min="6930" max="6930" width="4.125" style="58" customWidth="1"/>
    <col min="6931" max="7168" width="3.625" style="58"/>
    <col min="7169" max="7169" width="5.5" style="58" customWidth="1"/>
    <col min="7170" max="7172" width="5.625" style="58" customWidth="1"/>
    <col min="7173" max="7173" width="4.125" style="58" customWidth="1"/>
    <col min="7174" max="7174" width="3.625" style="58" customWidth="1"/>
    <col min="7175" max="7175" width="3.75" style="58" customWidth="1"/>
    <col min="7176" max="7177" width="3.875" style="58" customWidth="1"/>
    <col min="7178" max="7181" width="3.625" style="58" customWidth="1"/>
    <col min="7182" max="7182" width="4.5" style="58" customWidth="1"/>
    <col min="7183" max="7185" width="5.625" style="58" customWidth="1"/>
    <col min="7186" max="7186" width="4.125" style="58" customWidth="1"/>
    <col min="7187" max="7424" width="3.625" style="58"/>
    <col min="7425" max="7425" width="5.5" style="58" customWidth="1"/>
    <col min="7426" max="7428" width="5.625" style="58" customWidth="1"/>
    <col min="7429" max="7429" width="4.125" style="58" customWidth="1"/>
    <col min="7430" max="7430" width="3.625" style="58" customWidth="1"/>
    <col min="7431" max="7431" width="3.75" style="58" customWidth="1"/>
    <col min="7432" max="7433" width="3.875" style="58" customWidth="1"/>
    <col min="7434" max="7437" width="3.625" style="58" customWidth="1"/>
    <col min="7438" max="7438" width="4.5" style="58" customWidth="1"/>
    <col min="7439" max="7441" width="5.625" style="58" customWidth="1"/>
    <col min="7442" max="7442" width="4.125" style="58" customWidth="1"/>
    <col min="7443" max="7680" width="3.625" style="58"/>
    <col min="7681" max="7681" width="5.5" style="58" customWidth="1"/>
    <col min="7682" max="7684" width="5.625" style="58" customWidth="1"/>
    <col min="7685" max="7685" width="4.125" style="58" customWidth="1"/>
    <col min="7686" max="7686" width="3.625" style="58" customWidth="1"/>
    <col min="7687" max="7687" width="3.75" style="58" customWidth="1"/>
    <col min="7688" max="7689" width="3.875" style="58" customWidth="1"/>
    <col min="7690" max="7693" width="3.625" style="58" customWidth="1"/>
    <col min="7694" max="7694" width="4.5" style="58" customWidth="1"/>
    <col min="7695" max="7697" width="5.625" style="58" customWidth="1"/>
    <col min="7698" max="7698" width="4.125" style="58" customWidth="1"/>
    <col min="7699" max="7936" width="3.625" style="58"/>
    <col min="7937" max="7937" width="5.5" style="58" customWidth="1"/>
    <col min="7938" max="7940" width="5.625" style="58" customWidth="1"/>
    <col min="7941" max="7941" width="4.125" style="58" customWidth="1"/>
    <col min="7942" max="7942" width="3.625" style="58" customWidth="1"/>
    <col min="7943" max="7943" width="3.75" style="58" customWidth="1"/>
    <col min="7944" max="7945" width="3.875" style="58" customWidth="1"/>
    <col min="7946" max="7949" width="3.625" style="58" customWidth="1"/>
    <col min="7950" max="7950" width="4.5" style="58" customWidth="1"/>
    <col min="7951" max="7953" width="5.625" style="58" customWidth="1"/>
    <col min="7954" max="7954" width="4.125" style="58" customWidth="1"/>
    <col min="7955" max="8192" width="3.625" style="58"/>
    <col min="8193" max="8193" width="5.5" style="58" customWidth="1"/>
    <col min="8194" max="8196" width="5.625" style="58" customWidth="1"/>
    <col min="8197" max="8197" width="4.125" style="58" customWidth="1"/>
    <col min="8198" max="8198" width="3.625" style="58" customWidth="1"/>
    <col min="8199" max="8199" width="3.75" style="58" customWidth="1"/>
    <col min="8200" max="8201" width="3.875" style="58" customWidth="1"/>
    <col min="8202" max="8205" width="3.625" style="58" customWidth="1"/>
    <col min="8206" max="8206" width="4.5" style="58" customWidth="1"/>
    <col min="8207" max="8209" width="5.625" style="58" customWidth="1"/>
    <col min="8210" max="8210" width="4.125" style="58" customWidth="1"/>
    <col min="8211" max="8448" width="3.625" style="58"/>
    <col min="8449" max="8449" width="5.5" style="58" customWidth="1"/>
    <col min="8450" max="8452" width="5.625" style="58" customWidth="1"/>
    <col min="8453" max="8453" width="4.125" style="58" customWidth="1"/>
    <col min="8454" max="8454" width="3.625" style="58" customWidth="1"/>
    <col min="8455" max="8455" width="3.75" style="58" customWidth="1"/>
    <col min="8456" max="8457" width="3.875" style="58" customWidth="1"/>
    <col min="8458" max="8461" width="3.625" style="58" customWidth="1"/>
    <col min="8462" max="8462" width="4.5" style="58" customWidth="1"/>
    <col min="8463" max="8465" width="5.625" style="58" customWidth="1"/>
    <col min="8466" max="8466" width="4.125" style="58" customWidth="1"/>
    <col min="8467" max="8704" width="3.625" style="58"/>
    <col min="8705" max="8705" width="5.5" style="58" customWidth="1"/>
    <col min="8706" max="8708" width="5.625" style="58" customWidth="1"/>
    <col min="8709" max="8709" width="4.125" style="58" customWidth="1"/>
    <col min="8710" max="8710" width="3.625" style="58" customWidth="1"/>
    <col min="8711" max="8711" width="3.75" style="58" customWidth="1"/>
    <col min="8712" max="8713" width="3.875" style="58" customWidth="1"/>
    <col min="8714" max="8717" width="3.625" style="58" customWidth="1"/>
    <col min="8718" max="8718" width="4.5" style="58" customWidth="1"/>
    <col min="8719" max="8721" width="5.625" style="58" customWidth="1"/>
    <col min="8722" max="8722" width="4.125" style="58" customWidth="1"/>
    <col min="8723" max="8960" width="3.625" style="58"/>
    <col min="8961" max="8961" width="5.5" style="58" customWidth="1"/>
    <col min="8962" max="8964" width="5.625" style="58" customWidth="1"/>
    <col min="8965" max="8965" width="4.125" style="58" customWidth="1"/>
    <col min="8966" max="8966" width="3.625" style="58" customWidth="1"/>
    <col min="8967" max="8967" width="3.75" style="58" customWidth="1"/>
    <col min="8968" max="8969" width="3.875" style="58" customWidth="1"/>
    <col min="8970" max="8973" width="3.625" style="58" customWidth="1"/>
    <col min="8974" max="8974" width="4.5" style="58" customWidth="1"/>
    <col min="8975" max="8977" width="5.625" style="58" customWidth="1"/>
    <col min="8978" max="8978" width="4.125" style="58" customWidth="1"/>
    <col min="8979" max="9216" width="3.625" style="58"/>
    <col min="9217" max="9217" width="5.5" style="58" customWidth="1"/>
    <col min="9218" max="9220" width="5.625" style="58" customWidth="1"/>
    <col min="9221" max="9221" width="4.125" style="58" customWidth="1"/>
    <col min="9222" max="9222" width="3.625" style="58" customWidth="1"/>
    <col min="9223" max="9223" width="3.75" style="58" customWidth="1"/>
    <col min="9224" max="9225" width="3.875" style="58" customWidth="1"/>
    <col min="9226" max="9229" width="3.625" style="58" customWidth="1"/>
    <col min="9230" max="9230" width="4.5" style="58" customWidth="1"/>
    <col min="9231" max="9233" width="5.625" style="58" customWidth="1"/>
    <col min="9234" max="9234" width="4.125" style="58" customWidth="1"/>
    <col min="9235" max="9472" width="3.625" style="58"/>
    <col min="9473" max="9473" width="5.5" style="58" customWidth="1"/>
    <col min="9474" max="9476" width="5.625" style="58" customWidth="1"/>
    <col min="9477" max="9477" width="4.125" style="58" customWidth="1"/>
    <col min="9478" max="9478" width="3.625" style="58" customWidth="1"/>
    <col min="9479" max="9479" width="3.75" style="58" customWidth="1"/>
    <col min="9480" max="9481" width="3.875" style="58" customWidth="1"/>
    <col min="9482" max="9485" width="3.625" style="58" customWidth="1"/>
    <col min="9486" max="9486" width="4.5" style="58" customWidth="1"/>
    <col min="9487" max="9489" width="5.625" style="58" customWidth="1"/>
    <col min="9490" max="9490" width="4.125" style="58" customWidth="1"/>
    <col min="9491" max="9728" width="3.625" style="58"/>
    <col min="9729" max="9729" width="5.5" style="58" customWidth="1"/>
    <col min="9730" max="9732" width="5.625" style="58" customWidth="1"/>
    <col min="9733" max="9733" width="4.125" style="58" customWidth="1"/>
    <col min="9734" max="9734" width="3.625" style="58" customWidth="1"/>
    <col min="9735" max="9735" width="3.75" style="58" customWidth="1"/>
    <col min="9736" max="9737" width="3.875" style="58" customWidth="1"/>
    <col min="9738" max="9741" width="3.625" style="58" customWidth="1"/>
    <col min="9742" max="9742" width="4.5" style="58" customWidth="1"/>
    <col min="9743" max="9745" width="5.625" style="58" customWidth="1"/>
    <col min="9746" max="9746" width="4.125" style="58" customWidth="1"/>
    <col min="9747" max="9984" width="3.625" style="58"/>
    <col min="9985" max="9985" width="5.5" style="58" customWidth="1"/>
    <col min="9986" max="9988" width="5.625" style="58" customWidth="1"/>
    <col min="9989" max="9989" width="4.125" style="58" customWidth="1"/>
    <col min="9990" max="9990" width="3.625" style="58" customWidth="1"/>
    <col min="9991" max="9991" width="3.75" style="58" customWidth="1"/>
    <col min="9992" max="9993" width="3.875" style="58" customWidth="1"/>
    <col min="9994" max="9997" width="3.625" style="58" customWidth="1"/>
    <col min="9998" max="9998" width="4.5" style="58" customWidth="1"/>
    <col min="9999" max="10001" width="5.625" style="58" customWidth="1"/>
    <col min="10002" max="10002" width="4.125" style="58" customWidth="1"/>
    <col min="10003" max="10240" width="3.625" style="58"/>
    <col min="10241" max="10241" width="5.5" style="58" customWidth="1"/>
    <col min="10242" max="10244" width="5.625" style="58" customWidth="1"/>
    <col min="10245" max="10245" width="4.125" style="58" customWidth="1"/>
    <col min="10246" max="10246" width="3.625" style="58" customWidth="1"/>
    <col min="10247" max="10247" width="3.75" style="58" customWidth="1"/>
    <col min="10248" max="10249" width="3.875" style="58" customWidth="1"/>
    <col min="10250" max="10253" width="3.625" style="58" customWidth="1"/>
    <col min="10254" max="10254" width="4.5" style="58" customWidth="1"/>
    <col min="10255" max="10257" width="5.625" style="58" customWidth="1"/>
    <col min="10258" max="10258" width="4.125" style="58" customWidth="1"/>
    <col min="10259" max="10496" width="3.625" style="58"/>
    <col min="10497" max="10497" width="5.5" style="58" customWidth="1"/>
    <col min="10498" max="10500" width="5.625" style="58" customWidth="1"/>
    <col min="10501" max="10501" width="4.125" style="58" customWidth="1"/>
    <col min="10502" max="10502" width="3.625" style="58" customWidth="1"/>
    <col min="10503" max="10503" width="3.75" style="58" customWidth="1"/>
    <col min="10504" max="10505" width="3.875" style="58" customWidth="1"/>
    <col min="10506" max="10509" width="3.625" style="58" customWidth="1"/>
    <col min="10510" max="10510" width="4.5" style="58" customWidth="1"/>
    <col min="10511" max="10513" width="5.625" style="58" customWidth="1"/>
    <col min="10514" max="10514" width="4.125" style="58" customWidth="1"/>
    <col min="10515" max="10752" width="3.625" style="58"/>
    <col min="10753" max="10753" width="5.5" style="58" customWidth="1"/>
    <col min="10754" max="10756" width="5.625" style="58" customWidth="1"/>
    <col min="10757" max="10757" width="4.125" style="58" customWidth="1"/>
    <col min="10758" max="10758" width="3.625" style="58" customWidth="1"/>
    <col min="10759" max="10759" width="3.75" style="58" customWidth="1"/>
    <col min="10760" max="10761" width="3.875" style="58" customWidth="1"/>
    <col min="10762" max="10765" width="3.625" style="58" customWidth="1"/>
    <col min="10766" max="10766" width="4.5" style="58" customWidth="1"/>
    <col min="10767" max="10769" width="5.625" style="58" customWidth="1"/>
    <col min="10770" max="10770" width="4.125" style="58" customWidth="1"/>
    <col min="10771" max="11008" width="3.625" style="58"/>
    <col min="11009" max="11009" width="5.5" style="58" customWidth="1"/>
    <col min="11010" max="11012" width="5.625" style="58" customWidth="1"/>
    <col min="11013" max="11013" width="4.125" style="58" customWidth="1"/>
    <col min="11014" max="11014" width="3.625" style="58" customWidth="1"/>
    <col min="11015" max="11015" width="3.75" style="58" customWidth="1"/>
    <col min="11016" max="11017" width="3.875" style="58" customWidth="1"/>
    <col min="11018" max="11021" width="3.625" style="58" customWidth="1"/>
    <col min="11022" max="11022" width="4.5" style="58" customWidth="1"/>
    <col min="11023" max="11025" width="5.625" style="58" customWidth="1"/>
    <col min="11026" max="11026" width="4.125" style="58" customWidth="1"/>
    <col min="11027" max="11264" width="3.625" style="58"/>
    <col min="11265" max="11265" width="5.5" style="58" customWidth="1"/>
    <col min="11266" max="11268" width="5.625" style="58" customWidth="1"/>
    <col min="11269" max="11269" width="4.125" style="58" customWidth="1"/>
    <col min="11270" max="11270" width="3.625" style="58" customWidth="1"/>
    <col min="11271" max="11271" width="3.75" style="58" customWidth="1"/>
    <col min="11272" max="11273" width="3.875" style="58" customWidth="1"/>
    <col min="11274" max="11277" width="3.625" style="58" customWidth="1"/>
    <col min="11278" max="11278" width="4.5" style="58" customWidth="1"/>
    <col min="11279" max="11281" width="5.625" style="58" customWidth="1"/>
    <col min="11282" max="11282" width="4.125" style="58" customWidth="1"/>
    <col min="11283" max="11520" width="3.625" style="58"/>
    <col min="11521" max="11521" width="5.5" style="58" customWidth="1"/>
    <col min="11522" max="11524" width="5.625" style="58" customWidth="1"/>
    <col min="11525" max="11525" width="4.125" style="58" customWidth="1"/>
    <col min="11526" max="11526" width="3.625" style="58" customWidth="1"/>
    <col min="11527" max="11527" width="3.75" style="58" customWidth="1"/>
    <col min="11528" max="11529" width="3.875" style="58" customWidth="1"/>
    <col min="11530" max="11533" width="3.625" style="58" customWidth="1"/>
    <col min="11534" max="11534" width="4.5" style="58" customWidth="1"/>
    <col min="11535" max="11537" width="5.625" style="58" customWidth="1"/>
    <col min="11538" max="11538" width="4.125" style="58" customWidth="1"/>
    <col min="11539" max="11776" width="3.625" style="58"/>
    <col min="11777" max="11777" width="5.5" style="58" customWidth="1"/>
    <col min="11778" max="11780" width="5.625" style="58" customWidth="1"/>
    <col min="11781" max="11781" width="4.125" style="58" customWidth="1"/>
    <col min="11782" max="11782" width="3.625" style="58" customWidth="1"/>
    <col min="11783" max="11783" width="3.75" style="58" customWidth="1"/>
    <col min="11784" max="11785" width="3.875" style="58" customWidth="1"/>
    <col min="11786" max="11789" width="3.625" style="58" customWidth="1"/>
    <col min="11790" max="11790" width="4.5" style="58" customWidth="1"/>
    <col min="11791" max="11793" width="5.625" style="58" customWidth="1"/>
    <col min="11794" max="11794" width="4.125" style="58" customWidth="1"/>
    <col min="11795" max="12032" width="3.625" style="58"/>
    <col min="12033" max="12033" width="5.5" style="58" customWidth="1"/>
    <col min="12034" max="12036" width="5.625" style="58" customWidth="1"/>
    <col min="12037" max="12037" width="4.125" style="58" customWidth="1"/>
    <col min="12038" max="12038" width="3.625" style="58" customWidth="1"/>
    <col min="12039" max="12039" width="3.75" style="58" customWidth="1"/>
    <col min="12040" max="12041" width="3.875" style="58" customWidth="1"/>
    <col min="12042" max="12045" width="3.625" style="58" customWidth="1"/>
    <col min="12046" max="12046" width="4.5" style="58" customWidth="1"/>
    <col min="12047" max="12049" width="5.625" style="58" customWidth="1"/>
    <col min="12050" max="12050" width="4.125" style="58" customWidth="1"/>
    <col min="12051" max="12288" width="3.625" style="58"/>
    <col min="12289" max="12289" width="5.5" style="58" customWidth="1"/>
    <col min="12290" max="12292" width="5.625" style="58" customWidth="1"/>
    <col min="12293" max="12293" width="4.125" style="58" customWidth="1"/>
    <col min="12294" max="12294" width="3.625" style="58" customWidth="1"/>
    <col min="12295" max="12295" width="3.75" style="58" customWidth="1"/>
    <col min="12296" max="12297" width="3.875" style="58" customWidth="1"/>
    <col min="12298" max="12301" width="3.625" style="58" customWidth="1"/>
    <col min="12302" max="12302" width="4.5" style="58" customWidth="1"/>
    <col min="12303" max="12305" width="5.625" style="58" customWidth="1"/>
    <col min="12306" max="12306" width="4.125" style="58" customWidth="1"/>
    <col min="12307" max="12544" width="3.625" style="58"/>
    <col min="12545" max="12545" width="5.5" style="58" customWidth="1"/>
    <col min="12546" max="12548" width="5.625" style="58" customWidth="1"/>
    <col min="12549" max="12549" width="4.125" style="58" customWidth="1"/>
    <col min="12550" max="12550" width="3.625" style="58" customWidth="1"/>
    <col min="12551" max="12551" width="3.75" style="58" customWidth="1"/>
    <col min="12552" max="12553" width="3.875" style="58" customWidth="1"/>
    <col min="12554" max="12557" width="3.625" style="58" customWidth="1"/>
    <col min="12558" max="12558" width="4.5" style="58" customWidth="1"/>
    <col min="12559" max="12561" width="5.625" style="58" customWidth="1"/>
    <col min="12562" max="12562" width="4.125" style="58" customWidth="1"/>
    <col min="12563" max="12800" width="3.625" style="58"/>
    <col min="12801" max="12801" width="5.5" style="58" customWidth="1"/>
    <col min="12802" max="12804" width="5.625" style="58" customWidth="1"/>
    <col min="12805" max="12805" width="4.125" style="58" customWidth="1"/>
    <col min="12806" max="12806" width="3.625" style="58" customWidth="1"/>
    <col min="12807" max="12807" width="3.75" style="58" customWidth="1"/>
    <col min="12808" max="12809" width="3.875" style="58" customWidth="1"/>
    <col min="12810" max="12813" width="3.625" style="58" customWidth="1"/>
    <col min="12814" max="12814" width="4.5" style="58" customWidth="1"/>
    <col min="12815" max="12817" width="5.625" style="58" customWidth="1"/>
    <col min="12818" max="12818" width="4.125" style="58" customWidth="1"/>
    <col min="12819" max="13056" width="3.625" style="58"/>
    <col min="13057" max="13057" width="5.5" style="58" customWidth="1"/>
    <col min="13058" max="13060" width="5.625" style="58" customWidth="1"/>
    <col min="13061" max="13061" width="4.125" style="58" customWidth="1"/>
    <col min="13062" max="13062" width="3.625" style="58" customWidth="1"/>
    <col min="13063" max="13063" width="3.75" style="58" customWidth="1"/>
    <col min="13064" max="13065" width="3.875" style="58" customWidth="1"/>
    <col min="13066" max="13069" width="3.625" style="58" customWidth="1"/>
    <col min="13070" max="13070" width="4.5" style="58" customWidth="1"/>
    <col min="13071" max="13073" width="5.625" style="58" customWidth="1"/>
    <col min="13074" max="13074" width="4.125" style="58" customWidth="1"/>
    <col min="13075" max="13312" width="3.625" style="58"/>
    <col min="13313" max="13313" width="5.5" style="58" customWidth="1"/>
    <col min="13314" max="13316" width="5.625" style="58" customWidth="1"/>
    <col min="13317" max="13317" width="4.125" style="58" customWidth="1"/>
    <col min="13318" max="13318" width="3.625" style="58" customWidth="1"/>
    <col min="13319" max="13319" width="3.75" style="58" customWidth="1"/>
    <col min="13320" max="13321" width="3.875" style="58" customWidth="1"/>
    <col min="13322" max="13325" width="3.625" style="58" customWidth="1"/>
    <col min="13326" max="13326" width="4.5" style="58" customWidth="1"/>
    <col min="13327" max="13329" width="5.625" style="58" customWidth="1"/>
    <col min="13330" max="13330" width="4.125" style="58" customWidth="1"/>
    <col min="13331" max="13568" width="3.625" style="58"/>
    <col min="13569" max="13569" width="5.5" style="58" customWidth="1"/>
    <col min="13570" max="13572" width="5.625" style="58" customWidth="1"/>
    <col min="13573" max="13573" width="4.125" style="58" customWidth="1"/>
    <col min="13574" max="13574" width="3.625" style="58" customWidth="1"/>
    <col min="13575" max="13575" width="3.75" style="58" customWidth="1"/>
    <col min="13576" max="13577" width="3.875" style="58" customWidth="1"/>
    <col min="13578" max="13581" width="3.625" style="58" customWidth="1"/>
    <col min="13582" max="13582" width="4.5" style="58" customWidth="1"/>
    <col min="13583" max="13585" width="5.625" style="58" customWidth="1"/>
    <col min="13586" max="13586" width="4.125" style="58" customWidth="1"/>
    <col min="13587" max="13824" width="3.625" style="58"/>
    <col min="13825" max="13825" width="5.5" style="58" customWidth="1"/>
    <col min="13826" max="13828" width="5.625" style="58" customWidth="1"/>
    <col min="13829" max="13829" width="4.125" style="58" customWidth="1"/>
    <col min="13830" max="13830" width="3.625" style="58" customWidth="1"/>
    <col min="13831" max="13831" width="3.75" style="58" customWidth="1"/>
    <col min="13832" max="13833" width="3.875" style="58" customWidth="1"/>
    <col min="13834" max="13837" width="3.625" style="58" customWidth="1"/>
    <col min="13838" max="13838" width="4.5" style="58" customWidth="1"/>
    <col min="13839" max="13841" width="5.625" style="58" customWidth="1"/>
    <col min="13842" max="13842" width="4.125" style="58" customWidth="1"/>
    <col min="13843" max="14080" width="3.625" style="58"/>
    <col min="14081" max="14081" width="5.5" style="58" customWidth="1"/>
    <col min="14082" max="14084" width="5.625" style="58" customWidth="1"/>
    <col min="14085" max="14085" width="4.125" style="58" customWidth="1"/>
    <col min="14086" max="14086" width="3.625" style="58" customWidth="1"/>
    <col min="14087" max="14087" width="3.75" style="58" customWidth="1"/>
    <col min="14088" max="14089" width="3.875" style="58" customWidth="1"/>
    <col min="14090" max="14093" width="3.625" style="58" customWidth="1"/>
    <col min="14094" max="14094" width="4.5" style="58" customWidth="1"/>
    <col min="14095" max="14097" width="5.625" style="58" customWidth="1"/>
    <col min="14098" max="14098" width="4.125" style="58" customWidth="1"/>
    <col min="14099" max="14336" width="3.625" style="58"/>
    <col min="14337" max="14337" width="5.5" style="58" customWidth="1"/>
    <col min="14338" max="14340" width="5.625" style="58" customWidth="1"/>
    <col min="14341" max="14341" width="4.125" style="58" customWidth="1"/>
    <col min="14342" max="14342" width="3.625" style="58" customWidth="1"/>
    <col min="14343" max="14343" width="3.75" style="58" customWidth="1"/>
    <col min="14344" max="14345" width="3.875" style="58" customWidth="1"/>
    <col min="14346" max="14349" width="3.625" style="58" customWidth="1"/>
    <col min="14350" max="14350" width="4.5" style="58" customWidth="1"/>
    <col min="14351" max="14353" width="5.625" style="58" customWidth="1"/>
    <col min="14354" max="14354" width="4.125" style="58" customWidth="1"/>
    <col min="14355" max="14592" width="3.625" style="58"/>
    <col min="14593" max="14593" width="5.5" style="58" customWidth="1"/>
    <col min="14594" max="14596" width="5.625" style="58" customWidth="1"/>
    <col min="14597" max="14597" width="4.125" style="58" customWidth="1"/>
    <col min="14598" max="14598" width="3.625" style="58" customWidth="1"/>
    <col min="14599" max="14599" width="3.75" style="58" customWidth="1"/>
    <col min="14600" max="14601" width="3.875" style="58" customWidth="1"/>
    <col min="14602" max="14605" width="3.625" style="58" customWidth="1"/>
    <col min="14606" max="14606" width="4.5" style="58" customWidth="1"/>
    <col min="14607" max="14609" width="5.625" style="58" customWidth="1"/>
    <col min="14610" max="14610" width="4.125" style="58" customWidth="1"/>
    <col min="14611" max="14848" width="3.625" style="58"/>
    <col min="14849" max="14849" width="5.5" style="58" customWidth="1"/>
    <col min="14850" max="14852" width="5.625" style="58" customWidth="1"/>
    <col min="14853" max="14853" width="4.125" style="58" customWidth="1"/>
    <col min="14854" max="14854" width="3.625" style="58" customWidth="1"/>
    <col min="14855" max="14855" width="3.75" style="58" customWidth="1"/>
    <col min="14856" max="14857" width="3.875" style="58" customWidth="1"/>
    <col min="14858" max="14861" width="3.625" style="58" customWidth="1"/>
    <col min="14862" max="14862" width="4.5" style="58" customWidth="1"/>
    <col min="14863" max="14865" width="5.625" style="58" customWidth="1"/>
    <col min="14866" max="14866" width="4.125" style="58" customWidth="1"/>
    <col min="14867" max="15104" width="3.625" style="58"/>
    <col min="15105" max="15105" width="5.5" style="58" customWidth="1"/>
    <col min="15106" max="15108" width="5.625" style="58" customWidth="1"/>
    <col min="15109" max="15109" width="4.125" style="58" customWidth="1"/>
    <col min="15110" max="15110" width="3.625" style="58" customWidth="1"/>
    <col min="15111" max="15111" width="3.75" style="58" customWidth="1"/>
    <col min="15112" max="15113" width="3.875" style="58" customWidth="1"/>
    <col min="15114" max="15117" width="3.625" style="58" customWidth="1"/>
    <col min="15118" max="15118" width="4.5" style="58" customWidth="1"/>
    <col min="15119" max="15121" width="5.625" style="58" customWidth="1"/>
    <col min="15122" max="15122" width="4.125" style="58" customWidth="1"/>
    <col min="15123" max="15360" width="3.625" style="58"/>
    <col min="15361" max="15361" width="5.5" style="58" customWidth="1"/>
    <col min="15362" max="15364" width="5.625" style="58" customWidth="1"/>
    <col min="15365" max="15365" width="4.125" style="58" customWidth="1"/>
    <col min="15366" max="15366" width="3.625" style="58" customWidth="1"/>
    <col min="15367" max="15367" width="3.75" style="58" customWidth="1"/>
    <col min="15368" max="15369" width="3.875" style="58" customWidth="1"/>
    <col min="15370" max="15373" width="3.625" style="58" customWidth="1"/>
    <col min="15374" max="15374" width="4.5" style="58" customWidth="1"/>
    <col min="15375" max="15377" width="5.625" style="58" customWidth="1"/>
    <col min="15378" max="15378" width="4.125" style="58" customWidth="1"/>
    <col min="15379" max="15616" width="3.625" style="58"/>
    <col min="15617" max="15617" width="5.5" style="58" customWidth="1"/>
    <col min="15618" max="15620" width="5.625" style="58" customWidth="1"/>
    <col min="15621" max="15621" width="4.125" style="58" customWidth="1"/>
    <col min="15622" max="15622" width="3.625" style="58" customWidth="1"/>
    <col min="15623" max="15623" width="3.75" style="58" customWidth="1"/>
    <col min="15624" max="15625" width="3.875" style="58" customWidth="1"/>
    <col min="15626" max="15629" width="3.625" style="58" customWidth="1"/>
    <col min="15630" max="15630" width="4.5" style="58" customWidth="1"/>
    <col min="15631" max="15633" width="5.625" style="58" customWidth="1"/>
    <col min="15634" max="15634" width="4.125" style="58" customWidth="1"/>
    <col min="15635" max="15872" width="3.625" style="58"/>
    <col min="15873" max="15873" width="5.5" style="58" customWidth="1"/>
    <col min="15874" max="15876" width="5.625" style="58" customWidth="1"/>
    <col min="15877" max="15877" width="4.125" style="58" customWidth="1"/>
    <col min="15878" max="15878" width="3.625" style="58" customWidth="1"/>
    <col min="15879" max="15879" width="3.75" style="58" customWidth="1"/>
    <col min="15880" max="15881" width="3.875" style="58" customWidth="1"/>
    <col min="15882" max="15885" width="3.625" style="58" customWidth="1"/>
    <col min="15886" max="15886" width="4.5" style="58" customWidth="1"/>
    <col min="15887" max="15889" width="5.625" style="58" customWidth="1"/>
    <col min="15890" max="15890" width="4.125" style="58" customWidth="1"/>
    <col min="15891" max="16128" width="3.625" style="58"/>
    <col min="16129" max="16129" width="5.5" style="58" customWidth="1"/>
    <col min="16130" max="16132" width="5.625" style="58" customWidth="1"/>
    <col min="16133" max="16133" width="4.125" style="58" customWidth="1"/>
    <col min="16134" max="16134" width="3.625" style="58" customWidth="1"/>
    <col min="16135" max="16135" width="3.75" style="58" customWidth="1"/>
    <col min="16136" max="16137" width="3.875" style="58" customWidth="1"/>
    <col min="16138" max="16141" width="3.625" style="58" customWidth="1"/>
    <col min="16142" max="16142" width="4.5" style="58" customWidth="1"/>
    <col min="16143" max="16145" width="5.625" style="58" customWidth="1"/>
    <col min="16146" max="16146" width="4.125" style="58" customWidth="1"/>
    <col min="16147" max="16384" width="3.625" style="58"/>
  </cols>
  <sheetData>
    <row r="1" spans="1:26" ht="20.100000000000001" customHeight="1" x14ac:dyDescent="0.15">
      <c r="A1" s="360" t="s">
        <v>518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1:26" ht="20.100000000000001" customHeight="1" thickBot="1" x14ac:dyDescent="0.2">
      <c r="S2" s="292" t="s">
        <v>519</v>
      </c>
      <c r="T2" s="292"/>
      <c r="U2" s="292"/>
      <c r="V2" s="292"/>
      <c r="W2" s="292"/>
      <c r="X2" s="292"/>
      <c r="Y2" s="292"/>
      <c r="Z2" s="292"/>
    </row>
    <row r="3" spans="1:26" ht="20.100000000000001" customHeight="1" x14ac:dyDescent="0.15">
      <c r="A3" s="298" t="s">
        <v>520</v>
      </c>
      <c r="B3" s="297"/>
      <c r="C3" s="500" t="s">
        <v>521</v>
      </c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 t="s">
        <v>522</v>
      </c>
      <c r="Q3" s="500"/>
      <c r="R3" s="500"/>
      <c r="S3" s="500"/>
      <c r="T3" s="500"/>
      <c r="U3" s="500"/>
      <c r="V3" s="500"/>
      <c r="W3" s="500"/>
      <c r="X3" s="500"/>
      <c r="Y3" s="500"/>
      <c r="Z3" s="297"/>
    </row>
    <row r="4" spans="1:26" ht="20.100000000000001" customHeight="1" x14ac:dyDescent="0.15">
      <c r="A4" s="281"/>
      <c r="B4" s="279"/>
      <c r="C4" s="300" t="s">
        <v>290</v>
      </c>
      <c r="D4" s="300"/>
      <c r="E4" s="300"/>
      <c r="F4" s="300"/>
      <c r="G4" s="501" t="s">
        <v>523</v>
      </c>
      <c r="H4" s="502"/>
      <c r="I4" s="502"/>
      <c r="J4" s="502"/>
      <c r="K4" s="503"/>
      <c r="L4" s="501" t="s">
        <v>524</v>
      </c>
      <c r="M4" s="502"/>
      <c r="N4" s="502"/>
      <c r="O4" s="503"/>
      <c r="P4" s="300" t="s">
        <v>290</v>
      </c>
      <c r="Q4" s="300"/>
      <c r="R4" s="300"/>
      <c r="S4" s="300"/>
      <c r="T4" s="501" t="s">
        <v>525</v>
      </c>
      <c r="U4" s="502"/>
      <c r="V4" s="502"/>
      <c r="W4" s="502"/>
      <c r="X4" s="502"/>
      <c r="Y4" s="502"/>
      <c r="Z4" s="502"/>
    </row>
    <row r="5" spans="1:26" ht="20.100000000000001" customHeight="1" x14ac:dyDescent="0.15">
      <c r="A5" s="281"/>
      <c r="B5" s="279"/>
      <c r="C5" s="300"/>
      <c r="D5" s="300"/>
      <c r="E5" s="300"/>
      <c r="F5" s="300"/>
      <c r="G5" s="504"/>
      <c r="H5" s="505"/>
      <c r="I5" s="505"/>
      <c r="J5" s="505"/>
      <c r="K5" s="506"/>
      <c r="L5" s="504"/>
      <c r="M5" s="505"/>
      <c r="N5" s="505"/>
      <c r="O5" s="506"/>
      <c r="P5" s="300"/>
      <c r="Q5" s="300"/>
      <c r="R5" s="300"/>
      <c r="S5" s="300"/>
      <c r="T5" s="504"/>
      <c r="U5" s="505"/>
      <c r="V5" s="505"/>
      <c r="W5" s="505"/>
      <c r="X5" s="505"/>
      <c r="Y5" s="505"/>
      <c r="Z5" s="505"/>
    </row>
    <row r="6" spans="1:26" ht="30" customHeight="1" x14ac:dyDescent="0.15">
      <c r="A6" s="239" t="s">
        <v>237</v>
      </c>
      <c r="B6" s="239"/>
      <c r="C6" s="507">
        <f>SUM(C7:F8)</f>
        <v>33360</v>
      </c>
      <c r="D6" s="508"/>
      <c r="E6" s="508"/>
      <c r="F6" s="508"/>
      <c r="G6" s="509">
        <f>SUM(G7:K8)</f>
        <v>24673</v>
      </c>
      <c r="H6" s="509"/>
      <c r="I6" s="509"/>
      <c r="J6" s="509"/>
      <c r="K6" s="509"/>
      <c r="L6" s="509">
        <f>SUM(L7:O8)</f>
        <v>8124</v>
      </c>
      <c r="M6" s="509"/>
      <c r="N6" s="509"/>
      <c r="O6" s="509"/>
      <c r="P6" s="510">
        <v>34235</v>
      </c>
      <c r="Q6" s="510"/>
      <c r="R6" s="510"/>
      <c r="S6" s="510"/>
      <c r="T6" s="511">
        <v>9103</v>
      </c>
      <c r="U6" s="511"/>
      <c r="V6" s="511"/>
      <c r="W6" s="511"/>
      <c r="X6" s="511"/>
      <c r="Y6" s="511"/>
      <c r="Z6" s="511"/>
    </row>
    <row r="7" spans="1:26" ht="30" customHeight="1" x14ac:dyDescent="0.15">
      <c r="A7" s="239" t="s">
        <v>526</v>
      </c>
      <c r="B7" s="239"/>
      <c r="C7" s="507">
        <v>29107</v>
      </c>
      <c r="D7" s="508"/>
      <c r="E7" s="508"/>
      <c r="F7" s="508"/>
      <c r="G7" s="509">
        <v>22307</v>
      </c>
      <c r="H7" s="509"/>
      <c r="I7" s="509"/>
      <c r="J7" s="509"/>
      <c r="K7" s="509"/>
      <c r="L7" s="509">
        <v>6306</v>
      </c>
      <c r="M7" s="509"/>
      <c r="N7" s="509"/>
      <c r="O7" s="509"/>
      <c r="P7" s="510">
        <v>30923</v>
      </c>
      <c r="Q7" s="510"/>
      <c r="R7" s="510"/>
      <c r="S7" s="510"/>
      <c r="T7" s="510">
        <v>8215</v>
      </c>
      <c r="U7" s="510"/>
      <c r="V7" s="510"/>
      <c r="W7" s="510"/>
      <c r="X7" s="510"/>
      <c r="Y7" s="510"/>
      <c r="Z7" s="510"/>
    </row>
    <row r="8" spans="1:26" ht="30" customHeight="1" x14ac:dyDescent="0.15">
      <c r="A8" s="264" t="s">
        <v>527</v>
      </c>
      <c r="B8" s="264"/>
      <c r="C8" s="513">
        <v>4253</v>
      </c>
      <c r="D8" s="514"/>
      <c r="E8" s="514"/>
      <c r="F8" s="514"/>
      <c r="G8" s="515">
        <v>2366</v>
      </c>
      <c r="H8" s="515"/>
      <c r="I8" s="515"/>
      <c r="J8" s="515"/>
      <c r="K8" s="515"/>
      <c r="L8" s="515">
        <v>1818</v>
      </c>
      <c r="M8" s="515"/>
      <c r="N8" s="515"/>
      <c r="O8" s="515"/>
      <c r="P8" s="514">
        <v>3312</v>
      </c>
      <c r="Q8" s="514"/>
      <c r="R8" s="514"/>
      <c r="S8" s="514"/>
      <c r="T8" s="514">
        <v>888</v>
      </c>
      <c r="U8" s="514"/>
      <c r="V8" s="514"/>
      <c r="W8" s="514"/>
      <c r="X8" s="514"/>
      <c r="Y8" s="514"/>
      <c r="Z8" s="514"/>
    </row>
    <row r="9" spans="1:26" ht="30" customHeight="1" x14ac:dyDescent="0.15">
      <c r="A9" s="419" t="s">
        <v>528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512" t="s">
        <v>26</v>
      </c>
      <c r="Q9" s="512"/>
      <c r="R9" s="512"/>
      <c r="S9" s="512"/>
      <c r="T9" s="512"/>
      <c r="U9" s="512"/>
      <c r="V9" s="512"/>
      <c r="W9" s="512"/>
      <c r="X9" s="512"/>
      <c r="Y9" s="512"/>
      <c r="Z9" s="512"/>
    </row>
    <row r="10" spans="1:26" ht="17.25" x14ac:dyDescent="0.15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9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6" ht="17.25" x14ac:dyDescent="0.1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9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6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2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</row>
    <row r="13" spans="1:26" ht="20.100000000000001" customHeight="1" x14ac:dyDescent="0.15">
      <c r="A13" s="360" t="s">
        <v>529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</row>
    <row r="14" spans="1:26" ht="20.100000000000001" customHeight="1" thickBot="1" x14ac:dyDescent="0.2">
      <c r="Q14" s="292" t="s">
        <v>279</v>
      </c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0.100000000000001" customHeight="1" x14ac:dyDescent="0.15">
      <c r="A15" s="296" t="s">
        <v>530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8"/>
      <c r="N15" s="297" t="s">
        <v>531</v>
      </c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</row>
    <row r="16" spans="1:26" ht="20.100000000000001" customHeight="1" x14ac:dyDescent="0.15">
      <c r="A16" s="280" t="s">
        <v>532</v>
      </c>
      <c r="B16" s="280"/>
      <c r="C16" s="280"/>
      <c r="D16" s="281"/>
      <c r="E16" s="516" t="s">
        <v>237</v>
      </c>
      <c r="F16" s="517"/>
      <c r="G16" s="518"/>
      <c r="H16" s="516" t="s">
        <v>526</v>
      </c>
      <c r="I16" s="517"/>
      <c r="J16" s="518"/>
      <c r="K16" s="516" t="s">
        <v>527</v>
      </c>
      <c r="L16" s="517"/>
      <c r="M16" s="518"/>
      <c r="N16" s="279" t="s">
        <v>532</v>
      </c>
      <c r="O16" s="280"/>
      <c r="P16" s="280"/>
      <c r="Q16" s="281"/>
      <c r="R16" s="516" t="s">
        <v>237</v>
      </c>
      <c r="S16" s="517"/>
      <c r="T16" s="518"/>
      <c r="U16" s="516" t="s">
        <v>526</v>
      </c>
      <c r="V16" s="517"/>
      <c r="W16" s="518"/>
      <c r="X16" s="516" t="s">
        <v>527</v>
      </c>
      <c r="Y16" s="517"/>
      <c r="Z16" s="517"/>
    </row>
    <row r="17" spans="1:26" ht="30" customHeight="1" x14ac:dyDescent="0.15">
      <c r="A17" s="519" t="s">
        <v>32</v>
      </c>
      <c r="B17" s="519"/>
      <c r="C17" s="519"/>
      <c r="D17" s="520"/>
      <c r="E17" s="521">
        <v>8124</v>
      </c>
      <c r="F17" s="522"/>
      <c r="G17" s="522"/>
      <c r="H17" s="522">
        <v>6306</v>
      </c>
      <c r="I17" s="522"/>
      <c r="J17" s="522"/>
      <c r="K17" s="522">
        <v>1818</v>
      </c>
      <c r="L17" s="522"/>
      <c r="M17" s="523"/>
      <c r="N17" s="524" t="s">
        <v>32</v>
      </c>
      <c r="O17" s="525"/>
      <c r="P17" s="525"/>
      <c r="Q17" s="526"/>
      <c r="R17" s="521">
        <v>9103</v>
      </c>
      <c r="S17" s="522"/>
      <c r="T17" s="522"/>
      <c r="U17" s="522">
        <v>8215</v>
      </c>
      <c r="V17" s="522"/>
      <c r="W17" s="522"/>
      <c r="X17" s="522">
        <v>888</v>
      </c>
      <c r="Y17" s="522"/>
      <c r="Z17" s="522"/>
    </row>
    <row r="18" spans="1:26" ht="30" customHeight="1" x14ac:dyDescent="0.15">
      <c r="A18" s="534" t="s">
        <v>533</v>
      </c>
      <c r="B18" s="534"/>
      <c r="C18" s="534"/>
      <c r="D18" s="535"/>
      <c r="E18" s="536">
        <v>4914</v>
      </c>
      <c r="F18" s="527"/>
      <c r="G18" s="527"/>
      <c r="H18" s="527">
        <v>3855</v>
      </c>
      <c r="I18" s="527"/>
      <c r="J18" s="527"/>
      <c r="K18" s="527">
        <v>1059</v>
      </c>
      <c r="L18" s="527"/>
      <c r="M18" s="537"/>
      <c r="N18" s="538" t="s">
        <v>533</v>
      </c>
      <c r="O18" s="539"/>
      <c r="P18" s="539"/>
      <c r="Q18" s="540"/>
      <c r="R18" s="536">
        <v>4499</v>
      </c>
      <c r="S18" s="527"/>
      <c r="T18" s="527"/>
      <c r="U18" s="527">
        <v>3885</v>
      </c>
      <c r="V18" s="527"/>
      <c r="W18" s="527"/>
      <c r="X18" s="527">
        <v>614</v>
      </c>
      <c r="Y18" s="527"/>
      <c r="Z18" s="527"/>
    </row>
    <row r="19" spans="1:26" ht="30" customHeight="1" x14ac:dyDescent="0.15">
      <c r="A19" s="174"/>
      <c r="B19" s="528" t="s">
        <v>534</v>
      </c>
      <c r="C19" s="528"/>
      <c r="D19" s="529"/>
      <c r="E19" s="530">
        <v>2476</v>
      </c>
      <c r="F19" s="531"/>
      <c r="G19" s="531"/>
      <c r="H19" s="510">
        <v>2068</v>
      </c>
      <c r="I19" s="510"/>
      <c r="J19" s="510"/>
      <c r="K19" s="510">
        <v>408</v>
      </c>
      <c r="L19" s="510"/>
      <c r="M19" s="532"/>
      <c r="N19" s="175"/>
      <c r="O19" s="528" t="s">
        <v>534</v>
      </c>
      <c r="P19" s="528"/>
      <c r="Q19" s="529"/>
      <c r="R19" s="530">
        <v>2089</v>
      </c>
      <c r="S19" s="531"/>
      <c r="T19" s="531"/>
      <c r="U19" s="533">
        <v>1896</v>
      </c>
      <c r="V19" s="533"/>
      <c r="W19" s="533"/>
      <c r="X19" s="533">
        <v>193</v>
      </c>
      <c r="Y19" s="533"/>
      <c r="Z19" s="533"/>
    </row>
    <row r="20" spans="1:26" ht="30" customHeight="1" x14ac:dyDescent="0.15">
      <c r="A20" s="174"/>
      <c r="B20" s="528" t="s">
        <v>535</v>
      </c>
      <c r="C20" s="528"/>
      <c r="D20" s="529"/>
      <c r="E20" s="530">
        <v>662</v>
      </c>
      <c r="F20" s="531"/>
      <c r="G20" s="531"/>
      <c r="H20" s="510">
        <v>432</v>
      </c>
      <c r="I20" s="510"/>
      <c r="J20" s="510"/>
      <c r="K20" s="510">
        <v>230</v>
      </c>
      <c r="L20" s="510"/>
      <c r="M20" s="532"/>
      <c r="N20" s="175"/>
      <c r="O20" s="528" t="s">
        <v>535</v>
      </c>
      <c r="P20" s="528"/>
      <c r="Q20" s="529"/>
      <c r="R20" s="507">
        <v>544</v>
      </c>
      <c r="S20" s="508"/>
      <c r="T20" s="508"/>
      <c r="U20" s="510">
        <v>483</v>
      </c>
      <c r="V20" s="510"/>
      <c r="W20" s="510"/>
      <c r="X20" s="510">
        <v>61</v>
      </c>
      <c r="Y20" s="510"/>
      <c r="Z20" s="510"/>
    </row>
    <row r="21" spans="1:26" ht="30" customHeight="1" x14ac:dyDescent="0.15">
      <c r="A21" s="174"/>
      <c r="B21" s="528" t="s">
        <v>536</v>
      </c>
      <c r="C21" s="528"/>
      <c r="D21" s="529"/>
      <c r="E21" s="530">
        <v>590</v>
      </c>
      <c r="F21" s="531"/>
      <c r="G21" s="531"/>
      <c r="H21" s="510">
        <v>433</v>
      </c>
      <c r="I21" s="510"/>
      <c r="J21" s="510"/>
      <c r="K21" s="510">
        <v>157</v>
      </c>
      <c r="L21" s="510"/>
      <c r="M21" s="532"/>
      <c r="N21" s="175"/>
      <c r="O21" s="541" t="s">
        <v>537</v>
      </c>
      <c r="P21" s="541"/>
      <c r="Q21" s="542"/>
      <c r="R21" s="507">
        <v>406</v>
      </c>
      <c r="S21" s="508"/>
      <c r="T21" s="508"/>
      <c r="U21" s="510">
        <v>319</v>
      </c>
      <c r="V21" s="510"/>
      <c r="W21" s="510"/>
      <c r="X21" s="510">
        <v>87</v>
      </c>
      <c r="Y21" s="510"/>
      <c r="Z21" s="510"/>
    </row>
    <row r="22" spans="1:26" ht="30" customHeight="1" x14ac:dyDescent="0.15">
      <c r="A22" s="174"/>
      <c r="B22" s="528" t="s">
        <v>537</v>
      </c>
      <c r="C22" s="528"/>
      <c r="D22" s="529"/>
      <c r="E22" s="530">
        <v>360</v>
      </c>
      <c r="F22" s="531"/>
      <c r="G22" s="531"/>
      <c r="H22" s="510">
        <v>291</v>
      </c>
      <c r="I22" s="510"/>
      <c r="J22" s="510"/>
      <c r="K22" s="510">
        <v>69</v>
      </c>
      <c r="L22" s="510"/>
      <c r="M22" s="532"/>
      <c r="N22" s="175"/>
      <c r="O22" s="528" t="s">
        <v>538</v>
      </c>
      <c r="P22" s="528"/>
      <c r="Q22" s="529"/>
      <c r="R22" s="507">
        <v>344</v>
      </c>
      <c r="S22" s="508"/>
      <c r="T22" s="508"/>
      <c r="U22" s="510">
        <v>301</v>
      </c>
      <c r="V22" s="510"/>
      <c r="W22" s="510"/>
      <c r="X22" s="510">
        <v>43</v>
      </c>
      <c r="Y22" s="510"/>
      <c r="Z22" s="510"/>
    </row>
    <row r="23" spans="1:26" ht="30" customHeight="1" x14ac:dyDescent="0.15">
      <c r="A23" s="174"/>
      <c r="B23" s="528" t="s">
        <v>538</v>
      </c>
      <c r="C23" s="528"/>
      <c r="D23" s="529"/>
      <c r="E23" s="507">
        <v>106</v>
      </c>
      <c r="F23" s="508"/>
      <c r="G23" s="508"/>
      <c r="H23" s="510">
        <v>84</v>
      </c>
      <c r="I23" s="510"/>
      <c r="J23" s="510"/>
      <c r="K23" s="510">
        <v>22</v>
      </c>
      <c r="L23" s="510"/>
      <c r="M23" s="532"/>
      <c r="N23" s="175"/>
      <c r="O23" s="528" t="s">
        <v>536</v>
      </c>
      <c r="P23" s="528"/>
      <c r="Q23" s="529"/>
      <c r="R23" s="507">
        <v>321</v>
      </c>
      <c r="S23" s="508"/>
      <c r="T23" s="508"/>
      <c r="U23" s="510">
        <v>321</v>
      </c>
      <c r="V23" s="510"/>
      <c r="W23" s="510"/>
      <c r="X23" s="510">
        <v>0</v>
      </c>
      <c r="Y23" s="510"/>
      <c r="Z23" s="510"/>
    </row>
    <row r="24" spans="1:26" ht="30" customHeight="1" x14ac:dyDescent="0.15">
      <c r="A24" s="176"/>
      <c r="B24" s="545" t="s">
        <v>539</v>
      </c>
      <c r="C24" s="545"/>
      <c r="D24" s="546"/>
      <c r="E24" s="547">
        <f>E18-E19-E20-E21-E22-E23</f>
        <v>720</v>
      </c>
      <c r="F24" s="543"/>
      <c r="G24" s="543"/>
      <c r="H24" s="543">
        <f>H18-H19-H20-H21-H22-H23</f>
        <v>547</v>
      </c>
      <c r="I24" s="543"/>
      <c r="J24" s="543"/>
      <c r="K24" s="543">
        <f>K18-K19-K20-K21-K22-K23</f>
        <v>173</v>
      </c>
      <c r="L24" s="543"/>
      <c r="M24" s="548"/>
      <c r="N24" s="177"/>
      <c r="O24" s="545" t="s">
        <v>539</v>
      </c>
      <c r="P24" s="545"/>
      <c r="Q24" s="546"/>
      <c r="R24" s="547">
        <f>R18-R19-R20-R21-R22-R23</f>
        <v>795</v>
      </c>
      <c r="S24" s="543"/>
      <c r="T24" s="543"/>
      <c r="U24" s="543">
        <f>U18-U19-U20-U21-U22-U23</f>
        <v>565</v>
      </c>
      <c r="V24" s="543"/>
      <c r="W24" s="543"/>
      <c r="X24" s="543">
        <f>X18-X19-X20-X21-X22-X23</f>
        <v>230</v>
      </c>
      <c r="Y24" s="543"/>
      <c r="Z24" s="543"/>
    </row>
    <row r="25" spans="1:26" ht="30" customHeight="1" x14ac:dyDescent="0.15">
      <c r="A25" s="534" t="s">
        <v>540</v>
      </c>
      <c r="B25" s="534"/>
      <c r="C25" s="534"/>
      <c r="D25" s="535"/>
      <c r="E25" s="536">
        <v>3210</v>
      </c>
      <c r="F25" s="527"/>
      <c r="G25" s="527"/>
      <c r="H25" s="527">
        <v>2451</v>
      </c>
      <c r="I25" s="527"/>
      <c r="J25" s="527"/>
      <c r="K25" s="527">
        <v>759</v>
      </c>
      <c r="L25" s="527"/>
      <c r="M25" s="537"/>
      <c r="N25" s="538" t="s">
        <v>540</v>
      </c>
      <c r="O25" s="539"/>
      <c r="P25" s="539"/>
      <c r="Q25" s="540"/>
      <c r="R25" s="536">
        <v>4500</v>
      </c>
      <c r="S25" s="527"/>
      <c r="T25" s="527"/>
      <c r="U25" s="527">
        <v>4237</v>
      </c>
      <c r="V25" s="527"/>
      <c r="W25" s="527"/>
      <c r="X25" s="544">
        <v>263</v>
      </c>
      <c r="Y25" s="544"/>
      <c r="Z25" s="544"/>
    </row>
    <row r="26" spans="1:26" ht="30" customHeight="1" x14ac:dyDescent="0.15">
      <c r="A26" s="549" t="s">
        <v>541</v>
      </c>
      <c r="B26" s="549"/>
      <c r="C26" s="549"/>
      <c r="D26" s="550"/>
      <c r="E26" s="530">
        <v>2853</v>
      </c>
      <c r="F26" s="531"/>
      <c r="G26" s="531"/>
      <c r="H26" s="533">
        <v>2222</v>
      </c>
      <c r="I26" s="533"/>
      <c r="J26" s="533"/>
      <c r="K26" s="533">
        <v>631</v>
      </c>
      <c r="L26" s="533"/>
      <c r="M26" s="551"/>
      <c r="N26" s="552" t="s">
        <v>541</v>
      </c>
      <c r="O26" s="553"/>
      <c r="P26" s="553"/>
      <c r="Q26" s="554"/>
      <c r="R26" s="530">
        <v>4185</v>
      </c>
      <c r="S26" s="531"/>
      <c r="T26" s="531"/>
      <c r="U26" s="533">
        <v>4054</v>
      </c>
      <c r="V26" s="533"/>
      <c r="W26" s="533"/>
      <c r="X26" s="510">
        <v>131</v>
      </c>
      <c r="Y26" s="510"/>
      <c r="Z26" s="510"/>
    </row>
    <row r="27" spans="1:26" ht="30" customHeight="1" x14ac:dyDescent="0.15">
      <c r="A27" s="174"/>
      <c r="B27" s="528" t="s">
        <v>542</v>
      </c>
      <c r="C27" s="528"/>
      <c r="D27" s="529"/>
      <c r="E27" s="507">
        <v>89</v>
      </c>
      <c r="F27" s="508"/>
      <c r="G27" s="508"/>
      <c r="H27" s="510">
        <v>51</v>
      </c>
      <c r="I27" s="510"/>
      <c r="J27" s="510"/>
      <c r="K27" s="510">
        <v>38</v>
      </c>
      <c r="L27" s="510"/>
      <c r="M27" s="532"/>
      <c r="N27" s="178"/>
      <c r="O27" s="541" t="s">
        <v>542</v>
      </c>
      <c r="P27" s="541"/>
      <c r="Q27" s="542"/>
      <c r="R27" s="507">
        <v>552</v>
      </c>
      <c r="S27" s="508"/>
      <c r="T27" s="508"/>
      <c r="U27" s="510">
        <v>514</v>
      </c>
      <c r="V27" s="510"/>
      <c r="W27" s="510"/>
      <c r="X27" s="510">
        <v>38</v>
      </c>
      <c r="Y27" s="510"/>
      <c r="Z27" s="510"/>
    </row>
    <row r="28" spans="1:26" ht="30" customHeight="1" x14ac:dyDescent="0.15">
      <c r="A28" s="174"/>
      <c r="B28" s="528" t="s">
        <v>543</v>
      </c>
      <c r="C28" s="528"/>
      <c r="D28" s="529"/>
      <c r="E28" s="507">
        <v>36</v>
      </c>
      <c r="F28" s="508"/>
      <c r="G28" s="508"/>
      <c r="H28" s="510">
        <v>20</v>
      </c>
      <c r="I28" s="510"/>
      <c r="J28" s="510"/>
      <c r="K28" s="510">
        <v>16</v>
      </c>
      <c r="L28" s="510"/>
      <c r="M28" s="532"/>
      <c r="N28" s="175"/>
      <c r="O28" s="528" t="s">
        <v>543</v>
      </c>
      <c r="P28" s="528"/>
      <c r="Q28" s="529"/>
      <c r="R28" s="507">
        <v>32</v>
      </c>
      <c r="S28" s="508"/>
      <c r="T28" s="508"/>
      <c r="U28" s="510">
        <v>32</v>
      </c>
      <c r="V28" s="510"/>
      <c r="W28" s="510"/>
      <c r="X28" s="510">
        <v>0</v>
      </c>
      <c r="Y28" s="510"/>
      <c r="Z28" s="510"/>
    </row>
    <row r="29" spans="1:26" ht="30" customHeight="1" x14ac:dyDescent="0.15">
      <c r="B29" s="528" t="s">
        <v>544</v>
      </c>
      <c r="C29" s="528"/>
      <c r="D29" s="529"/>
      <c r="E29" s="530">
        <v>16</v>
      </c>
      <c r="F29" s="531"/>
      <c r="G29" s="531"/>
      <c r="H29" s="533">
        <v>12</v>
      </c>
      <c r="I29" s="533"/>
      <c r="J29" s="533"/>
      <c r="K29" s="533">
        <v>4</v>
      </c>
      <c r="L29" s="533"/>
      <c r="M29" s="551"/>
      <c r="N29" s="178"/>
      <c r="O29" s="528" t="s">
        <v>544</v>
      </c>
      <c r="P29" s="528"/>
      <c r="Q29" s="529"/>
      <c r="R29" s="530">
        <v>14</v>
      </c>
      <c r="S29" s="531"/>
      <c r="T29" s="531"/>
      <c r="U29" s="533">
        <v>14</v>
      </c>
      <c r="V29" s="533"/>
      <c r="W29" s="533"/>
      <c r="X29" s="510">
        <v>0</v>
      </c>
      <c r="Y29" s="510"/>
      <c r="Z29" s="510"/>
    </row>
    <row r="30" spans="1:26" ht="30" customHeight="1" x14ac:dyDescent="0.15">
      <c r="B30" s="528" t="s">
        <v>545</v>
      </c>
      <c r="C30" s="528"/>
      <c r="D30" s="529"/>
      <c r="E30" s="507">
        <v>2615</v>
      </c>
      <c r="F30" s="508"/>
      <c r="G30" s="508"/>
      <c r="H30" s="510">
        <v>2099</v>
      </c>
      <c r="I30" s="510"/>
      <c r="J30" s="510"/>
      <c r="K30" s="510">
        <v>516</v>
      </c>
      <c r="L30" s="510"/>
      <c r="M30" s="532"/>
      <c r="N30" s="178"/>
      <c r="O30" s="528" t="s">
        <v>545</v>
      </c>
      <c r="P30" s="528"/>
      <c r="Q30" s="529"/>
      <c r="R30" s="530">
        <v>3517</v>
      </c>
      <c r="S30" s="531"/>
      <c r="T30" s="531"/>
      <c r="U30" s="533">
        <v>3434</v>
      </c>
      <c r="V30" s="533"/>
      <c r="W30" s="533"/>
      <c r="X30" s="510">
        <v>83</v>
      </c>
      <c r="Y30" s="510"/>
      <c r="Z30" s="510"/>
    </row>
    <row r="31" spans="1:26" ht="30" customHeight="1" x14ac:dyDescent="0.15">
      <c r="A31" s="179"/>
      <c r="B31" s="528" t="s">
        <v>207</v>
      </c>
      <c r="C31" s="528"/>
      <c r="D31" s="529"/>
      <c r="E31" s="507">
        <f>E26-E27-E28-E29-E30</f>
        <v>97</v>
      </c>
      <c r="F31" s="508"/>
      <c r="G31" s="508"/>
      <c r="H31" s="510">
        <f>H26-H27-H28-H29-H30</f>
        <v>40</v>
      </c>
      <c r="I31" s="510"/>
      <c r="J31" s="510"/>
      <c r="K31" s="510">
        <f>K26-K27-K28-K29-K30</f>
        <v>57</v>
      </c>
      <c r="L31" s="510"/>
      <c r="M31" s="532"/>
      <c r="N31" s="178"/>
      <c r="O31" s="528" t="s">
        <v>207</v>
      </c>
      <c r="P31" s="528"/>
      <c r="Q31" s="529"/>
      <c r="R31" s="507">
        <f>R26-R27-R28-R29-R30</f>
        <v>70</v>
      </c>
      <c r="S31" s="508"/>
      <c r="T31" s="508"/>
      <c r="U31" s="510">
        <f>U26-U27-U28-U29-U30</f>
        <v>60</v>
      </c>
      <c r="V31" s="510"/>
      <c r="W31" s="510"/>
      <c r="X31" s="510">
        <f>X26-X27-X28-X29-X30</f>
        <v>10</v>
      </c>
      <c r="Y31" s="510"/>
      <c r="Z31" s="510"/>
    </row>
    <row r="32" spans="1:26" ht="30" customHeight="1" x14ac:dyDescent="0.15">
      <c r="A32" s="549" t="s">
        <v>546</v>
      </c>
      <c r="B32" s="549"/>
      <c r="C32" s="549"/>
      <c r="D32" s="550"/>
      <c r="E32" s="507">
        <v>94</v>
      </c>
      <c r="F32" s="508"/>
      <c r="G32" s="508"/>
      <c r="H32" s="510">
        <v>73</v>
      </c>
      <c r="I32" s="510"/>
      <c r="J32" s="510"/>
      <c r="K32" s="508">
        <v>21</v>
      </c>
      <c r="L32" s="508"/>
      <c r="M32" s="532"/>
      <c r="N32" s="555" t="s">
        <v>546</v>
      </c>
      <c r="O32" s="549"/>
      <c r="P32" s="549"/>
      <c r="Q32" s="550"/>
      <c r="R32" s="507">
        <v>191</v>
      </c>
      <c r="S32" s="508"/>
      <c r="T32" s="508"/>
      <c r="U32" s="510">
        <v>116</v>
      </c>
      <c r="V32" s="510"/>
      <c r="W32" s="510"/>
      <c r="X32" s="510">
        <v>75</v>
      </c>
      <c r="Y32" s="510"/>
      <c r="Z32" s="510"/>
    </row>
    <row r="33" spans="1:26" ht="30" customHeight="1" x14ac:dyDescent="0.15">
      <c r="B33" s="528" t="s">
        <v>547</v>
      </c>
      <c r="C33" s="528"/>
      <c r="D33" s="529"/>
      <c r="E33" s="507">
        <v>77</v>
      </c>
      <c r="F33" s="508"/>
      <c r="G33" s="508"/>
      <c r="H33" s="510">
        <v>56</v>
      </c>
      <c r="I33" s="510"/>
      <c r="J33" s="510"/>
      <c r="K33" s="508">
        <v>21</v>
      </c>
      <c r="L33" s="508"/>
      <c r="M33" s="532"/>
      <c r="O33" s="528" t="s">
        <v>547</v>
      </c>
      <c r="P33" s="528"/>
      <c r="Q33" s="529"/>
      <c r="R33" s="507">
        <v>166</v>
      </c>
      <c r="S33" s="508"/>
      <c r="T33" s="508"/>
      <c r="U33" s="510">
        <v>113</v>
      </c>
      <c r="V33" s="510"/>
      <c r="W33" s="510"/>
      <c r="X33" s="510">
        <v>53</v>
      </c>
      <c r="Y33" s="510"/>
      <c r="Z33" s="510"/>
    </row>
    <row r="34" spans="1:26" ht="30" customHeight="1" x14ac:dyDescent="0.15">
      <c r="A34" s="179"/>
      <c r="B34" s="528" t="s">
        <v>539</v>
      </c>
      <c r="C34" s="528"/>
      <c r="D34" s="529"/>
      <c r="E34" s="507">
        <f>E32-E33</f>
        <v>17</v>
      </c>
      <c r="F34" s="508"/>
      <c r="G34" s="508"/>
      <c r="H34" s="510">
        <f>H32-H33</f>
        <v>17</v>
      </c>
      <c r="I34" s="510"/>
      <c r="J34" s="510"/>
      <c r="K34" s="508">
        <f>K32-K33</f>
        <v>0</v>
      </c>
      <c r="L34" s="508"/>
      <c r="M34" s="532"/>
      <c r="N34" s="179"/>
      <c r="O34" s="528" t="s">
        <v>539</v>
      </c>
      <c r="P34" s="528"/>
      <c r="Q34" s="529"/>
      <c r="R34" s="507">
        <f>R32-R33</f>
        <v>25</v>
      </c>
      <c r="S34" s="508"/>
      <c r="T34" s="508"/>
      <c r="U34" s="510">
        <f>U32-U33</f>
        <v>3</v>
      </c>
      <c r="V34" s="510"/>
      <c r="W34" s="510"/>
      <c r="X34" s="510">
        <f>X32-X33</f>
        <v>22</v>
      </c>
      <c r="Y34" s="510"/>
      <c r="Z34" s="510"/>
    </row>
    <row r="35" spans="1:26" ht="30" customHeight="1" x14ac:dyDescent="0.15">
      <c r="A35" s="549" t="s">
        <v>548</v>
      </c>
      <c r="B35" s="549"/>
      <c r="C35" s="549"/>
      <c r="D35" s="550"/>
      <c r="E35" s="507">
        <v>39</v>
      </c>
      <c r="F35" s="508"/>
      <c r="G35" s="508"/>
      <c r="H35" s="510">
        <v>24</v>
      </c>
      <c r="I35" s="510"/>
      <c r="J35" s="510"/>
      <c r="K35" s="508">
        <v>15</v>
      </c>
      <c r="L35" s="508"/>
      <c r="M35" s="532"/>
      <c r="N35" s="555" t="s">
        <v>549</v>
      </c>
      <c r="O35" s="549"/>
      <c r="P35" s="549"/>
      <c r="Q35" s="550"/>
      <c r="R35" s="507">
        <v>32</v>
      </c>
      <c r="S35" s="508"/>
      <c r="T35" s="508"/>
      <c r="U35" s="510">
        <v>17</v>
      </c>
      <c r="V35" s="510"/>
      <c r="W35" s="510"/>
      <c r="X35" s="510">
        <v>15</v>
      </c>
      <c r="Y35" s="510"/>
      <c r="Z35" s="510"/>
    </row>
    <row r="36" spans="1:26" ht="30" customHeight="1" x14ac:dyDescent="0.15">
      <c r="A36" s="549" t="s">
        <v>549</v>
      </c>
      <c r="B36" s="549"/>
      <c r="C36" s="549"/>
      <c r="D36" s="550"/>
      <c r="E36" s="507">
        <v>41</v>
      </c>
      <c r="F36" s="508"/>
      <c r="G36" s="508"/>
      <c r="H36" s="510">
        <v>29</v>
      </c>
      <c r="I36" s="510"/>
      <c r="J36" s="510"/>
      <c r="K36" s="508">
        <v>12</v>
      </c>
      <c r="L36" s="508"/>
      <c r="M36" s="532"/>
      <c r="N36" s="555" t="s">
        <v>548</v>
      </c>
      <c r="O36" s="549"/>
      <c r="P36" s="549"/>
      <c r="Q36" s="550"/>
      <c r="R36" s="507">
        <v>30</v>
      </c>
      <c r="S36" s="508"/>
      <c r="T36" s="508"/>
      <c r="U36" s="510">
        <v>12</v>
      </c>
      <c r="V36" s="510"/>
      <c r="W36" s="510"/>
      <c r="X36" s="510">
        <v>18</v>
      </c>
      <c r="Y36" s="510"/>
      <c r="Z36" s="510"/>
    </row>
    <row r="37" spans="1:26" ht="30" customHeight="1" x14ac:dyDescent="0.15">
      <c r="A37" s="556" t="s">
        <v>550</v>
      </c>
      <c r="B37" s="556"/>
      <c r="C37" s="556"/>
      <c r="D37" s="557"/>
      <c r="E37" s="513">
        <f>E25-E26-E32-E35-E36</f>
        <v>183</v>
      </c>
      <c r="F37" s="514"/>
      <c r="G37" s="514"/>
      <c r="H37" s="514">
        <f>H25-H26-H32-H35-H36</f>
        <v>103</v>
      </c>
      <c r="I37" s="514"/>
      <c r="J37" s="514"/>
      <c r="K37" s="514">
        <f>K25-K26-K32-K35-K36</f>
        <v>80</v>
      </c>
      <c r="L37" s="514"/>
      <c r="M37" s="558"/>
      <c r="N37" s="559" t="s">
        <v>550</v>
      </c>
      <c r="O37" s="560"/>
      <c r="P37" s="560"/>
      <c r="Q37" s="561"/>
      <c r="R37" s="513">
        <f>R25-R26-R32-R35-R36</f>
        <v>62</v>
      </c>
      <c r="S37" s="514"/>
      <c r="T37" s="514"/>
      <c r="U37" s="514">
        <f>U25-U26-U32-U35-U36</f>
        <v>38</v>
      </c>
      <c r="V37" s="514"/>
      <c r="W37" s="514"/>
      <c r="X37" s="514">
        <f>X25-X26-X32-X35-X36</f>
        <v>24</v>
      </c>
      <c r="Y37" s="514"/>
      <c r="Z37" s="514"/>
    </row>
    <row r="38" spans="1:26" ht="30" customHeight="1" x14ac:dyDescent="0.15">
      <c r="O38" s="512" t="s">
        <v>26</v>
      </c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</row>
    <row r="39" spans="1:26" ht="17.25" x14ac:dyDescent="0.15">
      <c r="A39" s="179"/>
    </row>
    <row r="43" spans="1:26" ht="17.25" x14ac:dyDescent="0.15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</row>
    <row r="44" spans="1:26" x14ac:dyDescent="0.15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</row>
    <row r="45" spans="1:26" x14ac:dyDescent="0.1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</row>
  </sheetData>
  <mergeCells count="211">
    <mergeCell ref="O38:Z38"/>
    <mergeCell ref="U36:W36"/>
    <mergeCell ref="X36:Z36"/>
    <mergeCell ref="A37:D37"/>
    <mergeCell ref="E37:G37"/>
    <mergeCell ref="H37:J37"/>
    <mergeCell ref="K37:M37"/>
    <mergeCell ref="N37:Q37"/>
    <mergeCell ref="R37:T37"/>
    <mergeCell ref="U37:W37"/>
    <mergeCell ref="X37:Z37"/>
    <mergeCell ref="A36:D36"/>
    <mergeCell ref="E36:G36"/>
    <mergeCell ref="H36:J36"/>
    <mergeCell ref="K36:M36"/>
    <mergeCell ref="N36:Q36"/>
    <mergeCell ref="R36:T36"/>
    <mergeCell ref="U34:W34"/>
    <mergeCell ref="X34:Z34"/>
    <mergeCell ref="A35:D35"/>
    <mergeCell ref="E35:G35"/>
    <mergeCell ref="H35:J35"/>
    <mergeCell ref="K35:M35"/>
    <mergeCell ref="N35:Q35"/>
    <mergeCell ref="R35:T35"/>
    <mergeCell ref="U35:W35"/>
    <mergeCell ref="X35:Z35"/>
    <mergeCell ref="B34:D34"/>
    <mergeCell ref="E34:G34"/>
    <mergeCell ref="H34:J34"/>
    <mergeCell ref="K34:M34"/>
    <mergeCell ref="O34:Q34"/>
    <mergeCell ref="R34:T34"/>
    <mergeCell ref="U32:W32"/>
    <mergeCell ref="X32:Z32"/>
    <mergeCell ref="B33:D33"/>
    <mergeCell ref="E33:G33"/>
    <mergeCell ref="H33:J33"/>
    <mergeCell ref="K33:M33"/>
    <mergeCell ref="O33:Q33"/>
    <mergeCell ref="R33:T33"/>
    <mergeCell ref="U33:W33"/>
    <mergeCell ref="X33:Z33"/>
    <mergeCell ref="A32:D32"/>
    <mergeCell ref="E32:G32"/>
    <mergeCell ref="H32:J32"/>
    <mergeCell ref="K32:M32"/>
    <mergeCell ref="N32:Q32"/>
    <mergeCell ref="R32:T32"/>
    <mergeCell ref="U30:W30"/>
    <mergeCell ref="X30:Z30"/>
    <mergeCell ref="B31:D31"/>
    <mergeCell ref="E31:G31"/>
    <mergeCell ref="H31:J31"/>
    <mergeCell ref="K31:M31"/>
    <mergeCell ref="O31:Q31"/>
    <mergeCell ref="R31:T31"/>
    <mergeCell ref="U31:W31"/>
    <mergeCell ref="X31:Z31"/>
    <mergeCell ref="B30:D30"/>
    <mergeCell ref="E30:G30"/>
    <mergeCell ref="H30:J30"/>
    <mergeCell ref="K30:M30"/>
    <mergeCell ref="O30:Q30"/>
    <mergeCell ref="R30:T30"/>
    <mergeCell ref="U28:W28"/>
    <mergeCell ref="X28:Z28"/>
    <mergeCell ref="B29:D29"/>
    <mergeCell ref="E29:G29"/>
    <mergeCell ref="H29:J29"/>
    <mergeCell ref="K29:M29"/>
    <mergeCell ref="O29:Q29"/>
    <mergeCell ref="R29:T29"/>
    <mergeCell ref="U29:W29"/>
    <mergeCell ref="X29:Z29"/>
    <mergeCell ref="B28:D28"/>
    <mergeCell ref="E28:G28"/>
    <mergeCell ref="H28:J28"/>
    <mergeCell ref="K28:M28"/>
    <mergeCell ref="O28:Q28"/>
    <mergeCell ref="R28:T28"/>
    <mergeCell ref="U26:W26"/>
    <mergeCell ref="X26:Z26"/>
    <mergeCell ref="B27:D27"/>
    <mergeCell ref="E27:G27"/>
    <mergeCell ref="H27:J27"/>
    <mergeCell ref="K27:M27"/>
    <mergeCell ref="O27:Q27"/>
    <mergeCell ref="R27:T27"/>
    <mergeCell ref="U27:W27"/>
    <mergeCell ref="X27:Z27"/>
    <mergeCell ref="A26:D26"/>
    <mergeCell ref="E26:G26"/>
    <mergeCell ref="H26:J26"/>
    <mergeCell ref="K26:M26"/>
    <mergeCell ref="N26:Q26"/>
    <mergeCell ref="R26:T26"/>
    <mergeCell ref="U24:W24"/>
    <mergeCell ref="X24:Z24"/>
    <mergeCell ref="A25:D25"/>
    <mergeCell ref="E25:G25"/>
    <mergeCell ref="H25:J25"/>
    <mergeCell ref="K25:M25"/>
    <mergeCell ref="N25:Q25"/>
    <mergeCell ref="R25:T25"/>
    <mergeCell ref="U25:W25"/>
    <mergeCell ref="X25:Z25"/>
    <mergeCell ref="B24:D24"/>
    <mergeCell ref="E24:G24"/>
    <mergeCell ref="H24:J24"/>
    <mergeCell ref="K24:M24"/>
    <mergeCell ref="O24:Q24"/>
    <mergeCell ref="R24:T24"/>
    <mergeCell ref="U22:W22"/>
    <mergeCell ref="X22:Z22"/>
    <mergeCell ref="B23:D23"/>
    <mergeCell ref="E23:G23"/>
    <mergeCell ref="H23:J23"/>
    <mergeCell ref="K23:M23"/>
    <mergeCell ref="O23:Q23"/>
    <mergeCell ref="R23:T23"/>
    <mergeCell ref="U23:W23"/>
    <mergeCell ref="X23:Z23"/>
    <mergeCell ref="B22:D22"/>
    <mergeCell ref="E22:G22"/>
    <mergeCell ref="H22:J22"/>
    <mergeCell ref="K22:M22"/>
    <mergeCell ref="O22:Q22"/>
    <mergeCell ref="R22:T22"/>
    <mergeCell ref="U20:W20"/>
    <mergeCell ref="X20:Z20"/>
    <mergeCell ref="B21:D21"/>
    <mergeCell ref="E21:G21"/>
    <mergeCell ref="H21:J21"/>
    <mergeCell ref="K21:M21"/>
    <mergeCell ref="O21:Q21"/>
    <mergeCell ref="R21:T21"/>
    <mergeCell ref="U21:W21"/>
    <mergeCell ref="X21:Z21"/>
    <mergeCell ref="B20:D20"/>
    <mergeCell ref="E20:G20"/>
    <mergeCell ref="H20:J20"/>
    <mergeCell ref="K20:M20"/>
    <mergeCell ref="O20:Q20"/>
    <mergeCell ref="R20:T20"/>
    <mergeCell ref="U18:W18"/>
    <mergeCell ref="X18:Z18"/>
    <mergeCell ref="B19:D19"/>
    <mergeCell ref="E19:G19"/>
    <mergeCell ref="H19:J19"/>
    <mergeCell ref="K19:M19"/>
    <mergeCell ref="O19:Q19"/>
    <mergeCell ref="R19:T19"/>
    <mergeCell ref="U19:W19"/>
    <mergeCell ref="X19:Z19"/>
    <mergeCell ref="A18:D18"/>
    <mergeCell ref="E18:G18"/>
    <mergeCell ref="H18:J18"/>
    <mergeCell ref="K18:M18"/>
    <mergeCell ref="N18:Q18"/>
    <mergeCell ref="R18:T18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X17:Z17"/>
    <mergeCell ref="A16:D16"/>
    <mergeCell ref="E16:G16"/>
    <mergeCell ref="H16:J16"/>
    <mergeCell ref="K16:M16"/>
    <mergeCell ref="N16:Q16"/>
    <mergeCell ref="R16:T16"/>
    <mergeCell ref="A9:O9"/>
    <mergeCell ref="P9:Z9"/>
    <mergeCell ref="A13:Z13"/>
    <mergeCell ref="Q14:Z14"/>
    <mergeCell ref="A15:M15"/>
    <mergeCell ref="N15:Z15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1"/>
  <pageMargins left="0.7" right="0.7" top="0.75" bottom="0.75" header="0.3" footer="0.3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C47"/>
  <sheetViews>
    <sheetView zoomScale="90" zoomScaleNormal="90" workbookViewId="0"/>
  </sheetViews>
  <sheetFormatPr defaultRowHeight="17.25" x14ac:dyDescent="0.15"/>
  <cols>
    <col min="1" max="2" width="3.625" style="148" customWidth="1"/>
    <col min="3" max="4" width="2.625" style="148" customWidth="1"/>
    <col min="5" max="5" width="35.625" style="148" customWidth="1"/>
    <col min="6" max="10" width="15.625" style="148" customWidth="1"/>
    <col min="11" max="16384" width="9" style="148"/>
  </cols>
  <sheetData>
    <row r="1" spans="2:29" x14ac:dyDescent="0.15">
      <c r="B1" s="570" t="s">
        <v>468</v>
      </c>
      <c r="C1" s="570"/>
      <c r="D1" s="570"/>
      <c r="E1" s="570"/>
      <c r="F1" s="570"/>
      <c r="G1" s="570"/>
      <c r="H1" s="570"/>
      <c r="I1" s="570"/>
      <c r="J1" s="570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3" spans="2:29" ht="24.95" customHeight="1" x14ac:dyDescent="0.15">
      <c r="B3" s="564" t="s">
        <v>495</v>
      </c>
      <c r="C3" s="564"/>
      <c r="D3" s="564"/>
      <c r="E3" s="565"/>
      <c r="F3" s="577" t="s">
        <v>469</v>
      </c>
      <c r="G3" s="577"/>
      <c r="H3" s="577"/>
      <c r="I3" s="577" t="s">
        <v>470</v>
      </c>
      <c r="J3" s="577"/>
    </row>
    <row r="4" spans="2:29" ht="50.1" customHeight="1" x14ac:dyDescent="0.15">
      <c r="B4" s="210"/>
      <c r="C4" s="210"/>
      <c r="D4" s="210"/>
      <c r="E4" s="566"/>
      <c r="F4" s="153" t="s">
        <v>271</v>
      </c>
      <c r="G4" s="154" t="s">
        <v>471</v>
      </c>
      <c r="H4" s="154" t="s">
        <v>472</v>
      </c>
      <c r="I4" s="153" t="s">
        <v>271</v>
      </c>
      <c r="J4" s="154" t="s">
        <v>473</v>
      </c>
    </row>
    <row r="5" spans="2:29" ht="24.95" customHeight="1" x14ac:dyDescent="0.15">
      <c r="B5" s="567" t="s">
        <v>474</v>
      </c>
      <c r="C5" s="567"/>
      <c r="D5" s="567"/>
      <c r="E5" s="568"/>
      <c r="F5" s="157">
        <v>30923</v>
      </c>
      <c r="G5" s="151">
        <v>22307</v>
      </c>
      <c r="H5" s="151">
        <v>8215</v>
      </c>
      <c r="I5" s="151">
        <v>29107</v>
      </c>
      <c r="J5" s="151">
        <v>6306</v>
      </c>
    </row>
    <row r="6" spans="2:29" ht="24.95" customHeight="1" x14ac:dyDescent="0.15">
      <c r="B6" s="148" t="s">
        <v>496</v>
      </c>
      <c r="C6" s="562" t="s">
        <v>317</v>
      </c>
      <c r="D6" s="562"/>
      <c r="E6" s="563"/>
      <c r="F6" s="158">
        <v>2847</v>
      </c>
      <c r="G6" s="152">
        <v>2695</v>
      </c>
      <c r="H6" s="152">
        <v>152</v>
      </c>
      <c r="I6" s="152">
        <v>2820</v>
      </c>
      <c r="J6" s="152">
        <v>125</v>
      </c>
    </row>
    <row r="7" spans="2:29" ht="24.95" customHeight="1" x14ac:dyDescent="0.15">
      <c r="C7" s="562" t="s">
        <v>318</v>
      </c>
      <c r="D7" s="562"/>
      <c r="E7" s="563"/>
      <c r="F7" s="158">
        <v>2842</v>
      </c>
      <c r="G7" s="152">
        <v>2690</v>
      </c>
      <c r="H7" s="152">
        <v>152</v>
      </c>
      <c r="I7" s="152">
        <v>2815</v>
      </c>
      <c r="J7" s="152">
        <v>125</v>
      </c>
    </row>
    <row r="8" spans="2:29" ht="24.95" customHeight="1" x14ac:dyDescent="0.15">
      <c r="B8" s="148" t="s">
        <v>497</v>
      </c>
      <c r="C8" s="562" t="s">
        <v>320</v>
      </c>
      <c r="D8" s="562"/>
      <c r="E8" s="563"/>
      <c r="F8" s="158">
        <v>460</v>
      </c>
      <c r="G8" s="152">
        <v>371</v>
      </c>
      <c r="H8" s="152">
        <v>84</v>
      </c>
      <c r="I8" s="152">
        <v>491</v>
      </c>
      <c r="J8" s="152">
        <v>115</v>
      </c>
    </row>
    <row r="9" spans="2:29" ht="24.95" customHeight="1" x14ac:dyDescent="0.15">
      <c r="B9" s="148" t="s">
        <v>498</v>
      </c>
      <c r="C9" s="562" t="s">
        <v>364</v>
      </c>
      <c r="D9" s="562"/>
      <c r="E9" s="563"/>
      <c r="F9" s="158">
        <v>7</v>
      </c>
      <c r="G9" s="152">
        <v>2</v>
      </c>
      <c r="H9" s="152">
        <v>5</v>
      </c>
      <c r="I9" s="152">
        <v>3</v>
      </c>
      <c r="J9" s="152">
        <v>1</v>
      </c>
    </row>
    <row r="10" spans="2:29" ht="24.95" customHeight="1" x14ac:dyDescent="0.15">
      <c r="B10" s="148" t="s">
        <v>499</v>
      </c>
      <c r="C10" s="562" t="s">
        <v>325</v>
      </c>
      <c r="D10" s="562"/>
      <c r="E10" s="563"/>
      <c r="F10" s="158">
        <v>2116</v>
      </c>
      <c r="G10" s="152">
        <v>1336</v>
      </c>
      <c r="H10" s="152">
        <v>764</v>
      </c>
      <c r="I10" s="152">
        <v>1680</v>
      </c>
      <c r="J10" s="152">
        <v>318</v>
      </c>
    </row>
    <row r="11" spans="2:29" ht="24.95" customHeight="1" x14ac:dyDescent="0.15">
      <c r="B11" s="148" t="s">
        <v>500</v>
      </c>
      <c r="C11" s="562" t="s">
        <v>327</v>
      </c>
      <c r="D11" s="562"/>
      <c r="E11" s="563"/>
      <c r="F11" s="158">
        <v>6721</v>
      </c>
      <c r="G11" s="152">
        <v>4268</v>
      </c>
      <c r="H11" s="152">
        <v>2431</v>
      </c>
      <c r="I11" s="152">
        <v>5226</v>
      </c>
      <c r="J11" s="152">
        <v>922</v>
      </c>
    </row>
    <row r="12" spans="2:29" ht="24.95" customHeight="1" x14ac:dyDescent="0.15">
      <c r="B12" s="148" t="s">
        <v>501</v>
      </c>
      <c r="C12" s="562" t="s">
        <v>329</v>
      </c>
      <c r="D12" s="562"/>
      <c r="E12" s="563"/>
      <c r="F12" s="158">
        <v>172</v>
      </c>
      <c r="G12" s="152">
        <v>87</v>
      </c>
      <c r="H12" s="152">
        <v>85</v>
      </c>
      <c r="I12" s="152">
        <v>141</v>
      </c>
      <c r="J12" s="152">
        <v>54</v>
      </c>
    </row>
    <row r="13" spans="2:29" ht="24.95" customHeight="1" x14ac:dyDescent="0.15">
      <c r="B13" s="148" t="s">
        <v>502</v>
      </c>
      <c r="C13" s="562" t="s">
        <v>475</v>
      </c>
      <c r="D13" s="562"/>
      <c r="E13" s="563"/>
      <c r="F13" s="158">
        <v>162</v>
      </c>
      <c r="G13" s="152">
        <v>87</v>
      </c>
      <c r="H13" s="152">
        <v>74</v>
      </c>
      <c r="I13" s="152">
        <v>135</v>
      </c>
      <c r="J13" s="152">
        <v>47</v>
      </c>
    </row>
    <row r="14" spans="2:29" ht="24.95" customHeight="1" x14ac:dyDescent="0.15">
      <c r="B14" s="148" t="s">
        <v>503</v>
      </c>
      <c r="C14" s="562" t="s">
        <v>335</v>
      </c>
      <c r="D14" s="562"/>
      <c r="E14" s="563"/>
      <c r="F14" s="158">
        <v>1756</v>
      </c>
      <c r="G14" s="152">
        <v>899</v>
      </c>
      <c r="H14" s="152">
        <v>847</v>
      </c>
      <c r="I14" s="152">
        <v>1349</v>
      </c>
      <c r="J14" s="152">
        <v>432</v>
      </c>
    </row>
    <row r="15" spans="2:29" ht="24.95" customHeight="1" x14ac:dyDescent="0.15">
      <c r="B15" s="148" t="s">
        <v>504</v>
      </c>
      <c r="C15" s="562" t="s">
        <v>476</v>
      </c>
      <c r="D15" s="562"/>
      <c r="E15" s="563"/>
      <c r="F15" s="158">
        <v>4945</v>
      </c>
      <c r="G15" s="152">
        <v>4078</v>
      </c>
      <c r="H15" s="152">
        <v>854</v>
      </c>
      <c r="I15" s="152">
        <v>5234</v>
      </c>
      <c r="J15" s="152">
        <v>1136</v>
      </c>
    </row>
    <row r="16" spans="2:29" ht="24.95" customHeight="1" x14ac:dyDescent="0.15">
      <c r="B16" s="148" t="s">
        <v>505</v>
      </c>
      <c r="C16" s="562" t="s">
        <v>477</v>
      </c>
      <c r="D16" s="562"/>
      <c r="E16" s="563"/>
      <c r="F16" s="158">
        <v>760</v>
      </c>
      <c r="G16" s="152">
        <v>567</v>
      </c>
      <c r="H16" s="152">
        <v>192</v>
      </c>
      <c r="I16" s="152">
        <v>924</v>
      </c>
      <c r="J16" s="152">
        <v>356</v>
      </c>
    </row>
    <row r="17" spans="2:21" ht="24.95" customHeight="1" x14ac:dyDescent="0.15">
      <c r="B17" s="148" t="s">
        <v>506</v>
      </c>
      <c r="C17" s="562" t="s">
        <v>341</v>
      </c>
      <c r="D17" s="562"/>
      <c r="E17" s="563"/>
      <c r="F17" s="158">
        <v>243</v>
      </c>
      <c r="G17" s="152">
        <v>176</v>
      </c>
      <c r="H17" s="152">
        <v>67</v>
      </c>
      <c r="I17" s="152">
        <v>221</v>
      </c>
      <c r="J17" s="152">
        <v>44</v>
      </c>
    </row>
    <row r="18" spans="2:21" ht="24.95" customHeight="1" x14ac:dyDescent="0.15">
      <c r="B18" s="148" t="s">
        <v>507</v>
      </c>
      <c r="C18" s="562" t="s">
        <v>405</v>
      </c>
      <c r="D18" s="562"/>
      <c r="E18" s="563"/>
      <c r="F18" s="158">
        <v>438</v>
      </c>
      <c r="G18" s="152">
        <v>283</v>
      </c>
      <c r="H18" s="152">
        <v>155</v>
      </c>
      <c r="I18" s="152">
        <v>400</v>
      </c>
      <c r="J18" s="152">
        <v>114</v>
      </c>
    </row>
    <row r="19" spans="2:21" ht="24.95" customHeight="1" x14ac:dyDescent="0.15">
      <c r="B19" s="148" t="s">
        <v>508</v>
      </c>
      <c r="C19" s="562" t="s">
        <v>345</v>
      </c>
      <c r="D19" s="562"/>
      <c r="E19" s="563"/>
      <c r="F19" s="158">
        <v>1836</v>
      </c>
      <c r="G19" s="152">
        <v>1587</v>
      </c>
      <c r="H19" s="152">
        <v>236</v>
      </c>
      <c r="I19" s="152">
        <v>1912</v>
      </c>
      <c r="J19" s="152">
        <v>307</v>
      </c>
    </row>
    <row r="20" spans="2:21" ht="24.95" customHeight="1" x14ac:dyDescent="0.15">
      <c r="B20" s="148" t="s">
        <v>509</v>
      </c>
      <c r="C20" s="562" t="s">
        <v>347</v>
      </c>
      <c r="D20" s="562"/>
      <c r="E20" s="563"/>
      <c r="F20" s="158">
        <v>1089</v>
      </c>
      <c r="G20" s="152">
        <v>881</v>
      </c>
      <c r="H20" s="152">
        <v>200</v>
      </c>
      <c r="I20" s="152">
        <v>1135</v>
      </c>
      <c r="J20" s="152">
        <v>245</v>
      </c>
    </row>
    <row r="21" spans="2:21" ht="24.95" customHeight="1" x14ac:dyDescent="0.15">
      <c r="B21" s="148" t="s">
        <v>510</v>
      </c>
      <c r="C21" s="562" t="s">
        <v>349</v>
      </c>
      <c r="D21" s="562"/>
      <c r="E21" s="563"/>
      <c r="F21" s="158">
        <v>1062</v>
      </c>
      <c r="G21" s="152">
        <v>752</v>
      </c>
      <c r="H21" s="152">
        <v>309</v>
      </c>
      <c r="I21" s="152">
        <v>1233</v>
      </c>
      <c r="J21" s="152">
        <v>476</v>
      </c>
    </row>
    <row r="22" spans="2:21" ht="24.95" customHeight="1" x14ac:dyDescent="0.15">
      <c r="B22" s="148" t="s">
        <v>511</v>
      </c>
      <c r="C22" s="562" t="s">
        <v>351</v>
      </c>
      <c r="D22" s="562"/>
      <c r="E22" s="563"/>
      <c r="F22" s="158">
        <v>2945</v>
      </c>
      <c r="G22" s="152">
        <v>2018</v>
      </c>
      <c r="H22" s="152">
        <v>923</v>
      </c>
      <c r="I22" s="152">
        <v>2862</v>
      </c>
      <c r="J22" s="152">
        <v>827</v>
      </c>
    </row>
    <row r="23" spans="2:21" ht="24.95" customHeight="1" x14ac:dyDescent="0.15">
      <c r="B23" s="148" t="s">
        <v>512</v>
      </c>
      <c r="C23" s="562" t="s">
        <v>353</v>
      </c>
      <c r="D23" s="562"/>
      <c r="E23" s="563"/>
      <c r="F23" s="158">
        <v>404</v>
      </c>
      <c r="G23" s="152">
        <v>281</v>
      </c>
      <c r="H23" s="152">
        <v>123</v>
      </c>
      <c r="I23" s="152">
        <v>404</v>
      </c>
      <c r="J23" s="152">
        <v>122</v>
      </c>
    </row>
    <row r="24" spans="2:21" ht="50.1" customHeight="1" x14ac:dyDescent="0.15">
      <c r="B24" s="148" t="s">
        <v>513</v>
      </c>
      <c r="C24" s="578" t="s">
        <v>478</v>
      </c>
      <c r="D24" s="578"/>
      <c r="E24" s="579"/>
      <c r="F24" s="158">
        <v>1450</v>
      </c>
      <c r="G24" s="152">
        <v>985</v>
      </c>
      <c r="H24" s="152">
        <v>459</v>
      </c>
      <c r="I24" s="152">
        <v>1293</v>
      </c>
      <c r="J24" s="152">
        <v>296</v>
      </c>
    </row>
    <row r="25" spans="2:21" ht="50.1" customHeight="1" x14ac:dyDescent="0.15">
      <c r="B25" s="148" t="s">
        <v>514</v>
      </c>
      <c r="C25" s="578" t="s">
        <v>479</v>
      </c>
      <c r="D25" s="578"/>
      <c r="E25" s="579"/>
      <c r="F25" s="158">
        <v>810</v>
      </c>
      <c r="G25" s="152">
        <v>647</v>
      </c>
      <c r="H25" s="152">
        <v>163</v>
      </c>
      <c r="I25" s="152">
        <v>957</v>
      </c>
      <c r="J25" s="152">
        <v>310</v>
      </c>
    </row>
    <row r="26" spans="2:21" ht="24.95" customHeight="1" x14ac:dyDescent="0.15">
      <c r="B26" s="155" t="s">
        <v>515</v>
      </c>
      <c r="C26" s="580" t="s">
        <v>359</v>
      </c>
      <c r="D26" s="580"/>
      <c r="E26" s="581"/>
      <c r="F26" s="159">
        <v>700</v>
      </c>
      <c r="G26" s="156">
        <v>307</v>
      </c>
      <c r="H26" s="156">
        <v>92</v>
      </c>
      <c r="I26" s="156">
        <v>687</v>
      </c>
      <c r="J26" s="156">
        <v>59</v>
      </c>
    </row>
    <row r="27" spans="2:21" x14ac:dyDescent="0.15">
      <c r="B27" s="148" t="s">
        <v>480</v>
      </c>
      <c r="J27" s="150" t="s">
        <v>26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</row>
    <row r="28" spans="2:21" x14ac:dyDescent="0.15">
      <c r="B28" s="148" t="s">
        <v>481</v>
      </c>
    </row>
    <row r="32" spans="2:21" ht="17.25" customHeight="1" x14ac:dyDescent="0.15">
      <c r="B32" s="570" t="s">
        <v>516</v>
      </c>
      <c r="C32" s="570"/>
      <c r="D32" s="570"/>
      <c r="E32" s="570"/>
      <c r="F32" s="570"/>
      <c r="G32" s="570"/>
      <c r="H32" s="570"/>
      <c r="I32" s="570"/>
      <c r="J32" s="570"/>
    </row>
    <row r="33" spans="2:21" ht="17.25" customHeight="1" x14ac:dyDescent="0.15">
      <c r="B33" s="570" t="s">
        <v>517</v>
      </c>
      <c r="C33" s="570"/>
      <c r="D33" s="570"/>
      <c r="E33" s="570"/>
      <c r="F33" s="570"/>
      <c r="G33" s="570"/>
      <c r="H33" s="570"/>
      <c r="I33" s="570"/>
      <c r="J33" s="570"/>
    </row>
    <row r="35" spans="2:21" ht="17.25" customHeight="1" x14ac:dyDescent="0.15">
      <c r="B35" s="582" t="s">
        <v>482</v>
      </c>
      <c r="C35" s="583"/>
      <c r="D35" s="583"/>
      <c r="E35" s="583"/>
      <c r="F35" s="571" t="s">
        <v>2</v>
      </c>
      <c r="G35" s="571"/>
      <c r="H35" s="571" t="s">
        <v>483</v>
      </c>
      <c r="I35" s="571"/>
      <c r="J35" s="574" t="s">
        <v>484</v>
      </c>
    </row>
    <row r="36" spans="2:21" x14ac:dyDescent="0.15">
      <c r="B36" s="584"/>
      <c r="C36" s="585"/>
      <c r="D36" s="585"/>
      <c r="E36" s="585"/>
      <c r="F36" s="572"/>
      <c r="G36" s="572"/>
      <c r="H36" s="572"/>
      <c r="I36" s="572"/>
      <c r="J36" s="575"/>
    </row>
    <row r="37" spans="2:21" x14ac:dyDescent="0.15">
      <c r="B37" s="586"/>
      <c r="C37" s="587"/>
      <c r="D37" s="587"/>
      <c r="E37" s="587"/>
      <c r="F37" s="573"/>
      <c r="G37" s="573"/>
      <c r="H37" s="573"/>
      <c r="I37" s="573"/>
      <c r="J37" s="576"/>
    </row>
    <row r="38" spans="2:21" ht="24.95" customHeight="1" x14ac:dyDescent="0.15">
      <c r="B38" s="219"/>
      <c r="C38" s="219"/>
      <c r="D38" s="219"/>
      <c r="E38" s="219"/>
      <c r="F38" s="569" t="s">
        <v>485</v>
      </c>
      <c r="G38" s="569"/>
      <c r="H38" s="569" t="s">
        <v>486</v>
      </c>
      <c r="I38" s="569"/>
      <c r="J38" s="150" t="s">
        <v>486</v>
      </c>
    </row>
    <row r="39" spans="2:21" ht="24.95" customHeight="1" x14ac:dyDescent="0.15">
      <c r="C39" s="562" t="s">
        <v>487</v>
      </c>
      <c r="D39" s="562"/>
      <c r="E39" s="562"/>
      <c r="F39" s="588">
        <v>25760</v>
      </c>
      <c r="G39" s="588"/>
      <c r="H39" s="588">
        <v>62689</v>
      </c>
      <c r="I39" s="588"/>
      <c r="J39" s="163">
        <v>2.4300000000000002</v>
      </c>
    </row>
    <row r="40" spans="2:21" ht="24.95" customHeight="1" x14ac:dyDescent="0.15">
      <c r="B40" s="149"/>
      <c r="C40" s="149"/>
      <c r="D40" s="562" t="s">
        <v>488</v>
      </c>
      <c r="E40" s="562"/>
      <c r="F40" s="588">
        <v>25373</v>
      </c>
      <c r="G40" s="588"/>
      <c r="H40" s="588">
        <v>61999</v>
      </c>
      <c r="I40" s="588"/>
      <c r="J40" s="163">
        <v>2.44</v>
      </c>
    </row>
    <row r="41" spans="2:21" ht="24.95" customHeight="1" x14ac:dyDescent="0.15">
      <c r="B41" s="149"/>
      <c r="C41" s="149"/>
      <c r="D41" s="149"/>
      <c r="E41" s="149" t="s">
        <v>489</v>
      </c>
      <c r="F41" s="588">
        <v>19461</v>
      </c>
      <c r="G41" s="588"/>
      <c r="H41" s="588">
        <v>52500</v>
      </c>
      <c r="I41" s="588"/>
      <c r="J41" s="163">
        <v>2.7</v>
      </c>
    </row>
    <row r="42" spans="2:21" ht="24.95" customHeight="1" x14ac:dyDescent="0.15">
      <c r="B42" s="149"/>
      <c r="C42" s="149"/>
      <c r="D42" s="149"/>
      <c r="E42" s="149" t="s">
        <v>490</v>
      </c>
      <c r="F42" s="588">
        <v>881</v>
      </c>
      <c r="G42" s="588"/>
      <c r="H42" s="588">
        <v>1643</v>
      </c>
      <c r="I42" s="588"/>
      <c r="J42" s="163">
        <v>1.86</v>
      </c>
    </row>
    <row r="43" spans="2:21" ht="24.95" customHeight="1" x14ac:dyDescent="0.15">
      <c r="B43" s="149"/>
      <c r="C43" s="149"/>
      <c r="D43" s="149"/>
      <c r="E43" s="149" t="s">
        <v>491</v>
      </c>
      <c r="F43" s="588">
        <v>4556</v>
      </c>
      <c r="G43" s="588"/>
      <c r="H43" s="588">
        <v>7058</v>
      </c>
      <c r="I43" s="588"/>
      <c r="J43" s="163">
        <v>1.55</v>
      </c>
    </row>
    <row r="44" spans="2:21" ht="24.95" customHeight="1" x14ac:dyDescent="0.15">
      <c r="B44" s="149"/>
      <c r="C44" s="149"/>
      <c r="D44" s="149"/>
      <c r="E44" s="149" t="s">
        <v>492</v>
      </c>
      <c r="F44" s="588">
        <v>475</v>
      </c>
      <c r="G44" s="588"/>
      <c r="H44" s="588">
        <v>798</v>
      </c>
      <c r="I44" s="588"/>
      <c r="J44" s="163">
        <v>1.68</v>
      </c>
    </row>
    <row r="45" spans="2:21" ht="24.95" customHeight="1" x14ac:dyDescent="0.15">
      <c r="B45" s="149"/>
      <c r="C45" s="149"/>
      <c r="D45" s="562" t="s">
        <v>493</v>
      </c>
      <c r="E45" s="562"/>
      <c r="F45" s="588">
        <v>387</v>
      </c>
      <c r="G45" s="588"/>
      <c r="H45" s="588">
        <v>690</v>
      </c>
      <c r="I45" s="588"/>
      <c r="J45" s="163">
        <v>1.78</v>
      </c>
    </row>
    <row r="46" spans="2:21" ht="24.95" customHeight="1" x14ac:dyDescent="0.15">
      <c r="B46" s="155"/>
      <c r="C46" s="580" t="s">
        <v>494</v>
      </c>
      <c r="D46" s="580"/>
      <c r="E46" s="580"/>
      <c r="F46" s="589">
        <v>443</v>
      </c>
      <c r="G46" s="589"/>
      <c r="H46" s="589">
        <v>581</v>
      </c>
      <c r="I46" s="589"/>
      <c r="J46" s="167">
        <v>1.31</v>
      </c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</row>
    <row r="47" spans="2:21" ht="24.95" customHeight="1" x14ac:dyDescent="0.15">
      <c r="J47" s="164" t="s">
        <v>26</v>
      </c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</row>
  </sheetData>
  <mergeCells count="55">
    <mergeCell ref="B38:E38"/>
    <mergeCell ref="D40:E40"/>
    <mergeCell ref="D45:E45"/>
    <mergeCell ref="C46:E46"/>
    <mergeCell ref="C39:E39"/>
    <mergeCell ref="F44:G44"/>
    <mergeCell ref="F45:G45"/>
    <mergeCell ref="F46:G46"/>
    <mergeCell ref="H39:I39"/>
    <mergeCell ref="H40:I40"/>
    <mergeCell ref="H41:I41"/>
    <mergeCell ref="H42:I42"/>
    <mergeCell ref="H43:I43"/>
    <mergeCell ref="H44:I44"/>
    <mergeCell ref="H45:I45"/>
    <mergeCell ref="H46:I46"/>
    <mergeCell ref="F39:G39"/>
    <mergeCell ref="F40:G40"/>
    <mergeCell ref="F41:G41"/>
    <mergeCell ref="F42:G42"/>
    <mergeCell ref="F43:G43"/>
    <mergeCell ref="C23:E23"/>
    <mergeCell ref="C24:E24"/>
    <mergeCell ref="C25:E25"/>
    <mergeCell ref="C26:E26"/>
    <mergeCell ref="B35:E37"/>
    <mergeCell ref="C18:E18"/>
    <mergeCell ref="C19:E19"/>
    <mergeCell ref="C20:E20"/>
    <mergeCell ref="C21:E21"/>
    <mergeCell ref="C22:E22"/>
    <mergeCell ref="F38:G38"/>
    <mergeCell ref="H38:I38"/>
    <mergeCell ref="B1:J1"/>
    <mergeCell ref="B32:J32"/>
    <mergeCell ref="B33:J33"/>
    <mergeCell ref="F35:G37"/>
    <mergeCell ref="H35:I37"/>
    <mergeCell ref="J35:J37"/>
    <mergeCell ref="C10:E10"/>
    <mergeCell ref="C11:E11"/>
    <mergeCell ref="F3:H3"/>
    <mergeCell ref="I3:J3"/>
    <mergeCell ref="C15:E15"/>
    <mergeCell ref="C16:E16"/>
    <mergeCell ref="C17:E17"/>
    <mergeCell ref="C12:E12"/>
    <mergeCell ref="C13:E13"/>
    <mergeCell ref="C14:E14"/>
    <mergeCell ref="B3:E4"/>
    <mergeCell ref="B5:E5"/>
    <mergeCell ref="C6:E6"/>
    <mergeCell ref="C7:E7"/>
    <mergeCell ref="C8:E8"/>
    <mergeCell ref="C9:E9"/>
  </mergeCells>
  <phoneticPr fontId="1"/>
  <pageMargins left="0.7" right="0.7" top="0.75" bottom="0.75" header="0.3" footer="0.3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AK43"/>
  <sheetViews>
    <sheetView zoomScale="90" zoomScaleNormal="90" workbookViewId="0"/>
  </sheetViews>
  <sheetFormatPr defaultColWidth="3.625" defaultRowHeight="20.100000000000001" customHeight="1" x14ac:dyDescent="0.15"/>
  <cols>
    <col min="1" max="1" width="3.625" style="58" customWidth="1"/>
    <col min="2" max="6" width="3.5" style="58" customWidth="1"/>
    <col min="7" max="16" width="3.125" style="58" customWidth="1"/>
    <col min="17" max="19" width="3.875" style="58" customWidth="1"/>
    <col min="20" max="37" width="3.125" style="58" customWidth="1"/>
    <col min="38" max="226" width="3.625" style="58"/>
    <col min="227" max="227" width="3.625" style="58" customWidth="1"/>
    <col min="228" max="232" width="3.5" style="58" customWidth="1"/>
    <col min="233" max="242" width="3.125" style="58" customWidth="1"/>
    <col min="243" max="245" width="3.875" style="58" customWidth="1"/>
    <col min="246" max="263" width="3.125" style="58" customWidth="1"/>
    <col min="264" max="482" width="3.625" style="58"/>
    <col min="483" max="483" width="3.625" style="58" customWidth="1"/>
    <col min="484" max="488" width="3.5" style="58" customWidth="1"/>
    <col min="489" max="498" width="3.125" style="58" customWidth="1"/>
    <col min="499" max="501" width="3.875" style="58" customWidth="1"/>
    <col min="502" max="519" width="3.125" style="58" customWidth="1"/>
    <col min="520" max="738" width="3.625" style="58"/>
    <col min="739" max="739" width="3.625" style="58" customWidth="1"/>
    <col min="740" max="744" width="3.5" style="58" customWidth="1"/>
    <col min="745" max="754" width="3.125" style="58" customWidth="1"/>
    <col min="755" max="757" width="3.875" style="58" customWidth="1"/>
    <col min="758" max="775" width="3.125" style="58" customWidth="1"/>
    <col min="776" max="994" width="3.625" style="58"/>
    <col min="995" max="995" width="3.625" style="58" customWidth="1"/>
    <col min="996" max="1000" width="3.5" style="58" customWidth="1"/>
    <col min="1001" max="1010" width="3.125" style="58" customWidth="1"/>
    <col min="1011" max="1013" width="3.875" style="58" customWidth="1"/>
    <col min="1014" max="1031" width="3.125" style="58" customWidth="1"/>
    <col min="1032" max="1250" width="3.625" style="58"/>
    <col min="1251" max="1251" width="3.625" style="58" customWidth="1"/>
    <col min="1252" max="1256" width="3.5" style="58" customWidth="1"/>
    <col min="1257" max="1266" width="3.125" style="58" customWidth="1"/>
    <col min="1267" max="1269" width="3.875" style="58" customWidth="1"/>
    <col min="1270" max="1287" width="3.125" style="58" customWidth="1"/>
    <col min="1288" max="1506" width="3.625" style="58"/>
    <col min="1507" max="1507" width="3.625" style="58" customWidth="1"/>
    <col min="1508" max="1512" width="3.5" style="58" customWidth="1"/>
    <col min="1513" max="1522" width="3.125" style="58" customWidth="1"/>
    <col min="1523" max="1525" width="3.875" style="58" customWidth="1"/>
    <col min="1526" max="1543" width="3.125" style="58" customWidth="1"/>
    <col min="1544" max="1762" width="3.625" style="58"/>
    <col min="1763" max="1763" width="3.625" style="58" customWidth="1"/>
    <col min="1764" max="1768" width="3.5" style="58" customWidth="1"/>
    <col min="1769" max="1778" width="3.125" style="58" customWidth="1"/>
    <col min="1779" max="1781" width="3.875" style="58" customWidth="1"/>
    <col min="1782" max="1799" width="3.125" style="58" customWidth="1"/>
    <col min="1800" max="2018" width="3.625" style="58"/>
    <col min="2019" max="2019" width="3.625" style="58" customWidth="1"/>
    <col min="2020" max="2024" width="3.5" style="58" customWidth="1"/>
    <col min="2025" max="2034" width="3.125" style="58" customWidth="1"/>
    <col min="2035" max="2037" width="3.875" style="58" customWidth="1"/>
    <col min="2038" max="2055" width="3.125" style="58" customWidth="1"/>
    <col min="2056" max="2274" width="3.625" style="58"/>
    <col min="2275" max="2275" width="3.625" style="58" customWidth="1"/>
    <col min="2276" max="2280" width="3.5" style="58" customWidth="1"/>
    <col min="2281" max="2290" width="3.125" style="58" customWidth="1"/>
    <col min="2291" max="2293" width="3.875" style="58" customWidth="1"/>
    <col min="2294" max="2311" width="3.125" style="58" customWidth="1"/>
    <col min="2312" max="2530" width="3.625" style="58"/>
    <col min="2531" max="2531" width="3.625" style="58" customWidth="1"/>
    <col min="2532" max="2536" width="3.5" style="58" customWidth="1"/>
    <col min="2537" max="2546" width="3.125" style="58" customWidth="1"/>
    <col min="2547" max="2549" width="3.875" style="58" customWidth="1"/>
    <col min="2550" max="2567" width="3.125" style="58" customWidth="1"/>
    <col min="2568" max="2786" width="3.625" style="58"/>
    <col min="2787" max="2787" width="3.625" style="58" customWidth="1"/>
    <col min="2788" max="2792" width="3.5" style="58" customWidth="1"/>
    <col min="2793" max="2802" width="3.125" style="58" customWidth="1"/>
    <col min="2803" max="2805" width="3.875" style="58" customWidth="1"/>
    <col min="2806" max="2823" width="3.125" style="58" customWidth="1"/>
    <col min="2824" max="3042" width="3.625" style="58"/>
    <col min="3043" max="3043" width="3.625" style="58" customWidth="1"/>
    <col min="3044" max="3048" width="3.5" style="58" customWidth="1"/>
    <col min="3049" max="3058" width="3.125" style="58" customWidth="1"/>
    <col min="3059" max="3061" width="3.875" style="58" customWidth="1"/>
    <col min="3062" max="3079" width="3.125" style="58" customWidth="1"/>
    <col min="3080" max="3298" width="3.625" style="58"/>
    <col min="3299" max="3299" width="3.625" style="58" customWidth="1"/>
    <col min="3300" max="3304" width="3.5" style="58" customWidth="1"/>
    <col min="3305" max="3314" width="3.125" style="58" customWidth="1"/>
    <col min="3315" max="3317" width="3.875" style="58" customWidth="1"/>
    <col min="3318" max="3335" width="3.125" style="58" customWidth="1"/>
    <col min="3336" max="3554" width="3.625" style="58"/>
    <col min="3555" max="3555" width="3.625" style="58" customWidth="1"/>
    <col min="3556" max="3560" width="3.5" style="58" customWidth="1"/>
    <col min="3561" max="3570" width="3.125" style="58" customWidth="1"/>
    <col min="3571" max="3573" width="3.875" style="58" customWidth="1"/>
    <col min="3574" max="3591" width="3.125" style="58" customWidth="1"/>
    <col min="3592" max="3810" width="3.625" style="58"/>
    <col min="3811" max="3811" width="3.625" style="58" customWidth="1"/>
    <col min="3812" max="3816" width="3.5" style="58" customWidth="1"/>
    <col min="3817" max="3826" width="3.125" style="58" customWidth="1"/>
    <col min="3827" max="3829" width="3.875" style="58" customWidth="1"/>
    <col min="3830" max="3847" width="3.125" style="58" customWidth="1"/>
    <col min="3848" max="4066" width="3.625" style="58"/>
    <col min="4067" max="4067" width="3.625" style="58" customWidth="1"/>
    <col min="4068" max="4072" width="3.5" style="58" customWidth="1"/>
    <col min="4073" max="4082" width="3.125" style="58" customWidth="1"/>
    <col min="4083" max="4085" width="3.875" style="58" customWidth="1"/>
    <col min="4086" max="4103" width="3.125" style="58" customWidth="1"/>
    <col min="4104" max="4322" width="3.625" style="58"/>
    <col min="4323" max="4323" width="3.625" style="58" customWidth="1"/>
    <col min="4324" max="4328" width="3.5" style="58" customWidth="1"/>
    <col min="4329" max="4338" width="3.125" style="58" customWidth="1"/>
    <col min="4339" max="4341" width="3.875" style="58" customWidth="1"/>
    <col min="4342" max="4359" width="3.125" style="58" customWidth="1"/>
    <col min="4360" max="4578" width="3.625" style="58"/>
    <col min="4579" max="4579" width="3.625" style="58" customWidth="1"/>
    <col min="4580" max="4584" width="3.5" style="58" customWidth="1"/>
    <col min="4585" max="4594" width="3.125" style="58" customWidth="1"/>
    <col min="4595" max="4597" width="3.875" style="58" customWidth="1"/>
    <col min="4598" max="4615" width="3.125" style="58" customWidth="1"/>
    <col min="4616" max="4834" width="3.625" style="58"/>
    <col min="4835" max="4835" width="3.625" style="58" customWidth="1"/>
    <col min="4836" max="4840" width="3.5" style="58" customWidth="1"/>
    <col min="4841" max="4850" width="3.125" style="58" customWidth="1"/>
    <col min="4851" max="4853" width="3.875" style="58" customWidth="1"/>
    <col min="4854" max="4871" width="3.125" style="58" customWidth="1"/>
    <col min="4872" max="5090" width="3.625" style="58"/>
    <col min="5091" max="5091" width="3.625" style="58" customWidth="1"/>
    <col min="5092" max="5096" width="3.5" style="58" customWidth="1"/>
    <col min="5097" max="5106" width="3.125" style="58" customWidth="1"/>
    <col min="5107" max="5109" width="3.875" style="58" customWidth="1"/>
    <col min="5110" max="5127" width="3.125" style="58" customWidth="1"/>
    <col min="5128" max="5346" width="3.625" style="58"/>
    <col min="5347" max="5347" width="3.625" style="58" customWidth="1"/>
    <col min="5348" max="5352" width="3.5" style="58" customWidth="1"/>
    <col min="5353" max="5362" width="3.125" style="58" customWidth="1"/>
    <col min="5363" max="5365" width="3.875" style="58" customWidth="1"/>
    <col min="5366" max="5383" width="3.125" style="58" customWidth="1"/>
    <col min="5384" max="5602" width="3.625" style="58"/>
    <col min="5603" max="5603" width="3.625" style="58" customWidth="1"/>
    <col min="5604" max="5608" width="3.5" style="58" customWidth="1"/>
    <col min="5609" max="5618" width="3.125" style="58" customWidth="1"/>
    <col min="5619" max="5621" width="3.875" style="58" customWidth="1"/>
    <col min="5622" max="5639" width="3.125" style="58" customWidth="1"/>
    <col min="5640" max="5858" width="3.625" style="58"/>
    <col min="5859" max="5859" width="3.625" style="58" customWidth="1"/>
    <col min="5860" max="5864" width="3.5" style="58" customWidth="1"/>
    <col min="5865" max="5874" width="3.125" style="58" customWidth="1"/>
    <col min="5875" max="5877" width="3.875" style="58" customWidth="1"/>
    <col min="5878" max="5895" width="3.125" style="58" customWidth="1"/>
    <col min="5896" max="6114" width="3.625" style="58"/>
    <col min="6115" max="6115" width="3.625" style="58" customWidth="1"/>
    <col min="6116" max="6120" width="3.5" style="58" customWidth="1"/>
    <col min="6121" max="6130" width="3.125" style="58" customWidth="1"/>
    <col min="6131" max="6133" width="3.875" style="58" customWidth="1"/>
    <col min="6134" max="6151" width="3.125" style="58" customWidth="1"/>
    <col min="6152" max="6370" width="3.625" style="58"/>
    <col min="6371" max="6371" width="3.625" style="58" customWidth="1"/>
    <col min="6372" max="6376" width="3.5" style="58" customWidth="1"/>
    <col min="6377" max="6386" width="3.125" style="58" customWidth="1"/>
    <col min="6387" max="6389" width="3.875" style="58" customWidth="1"/>
    <col min="6390" max="6407" width="3.125" style="58" customWidth="1"/>
    <col min="6408" max="6626" width="3.625" style="58"/>
    <col min="6627" max="6627" width="3.625" style="58" customWidth="1"/>
    <col min="6628" max="6632" width="3.5" style="58" customWidth="1"/>
    <col min="6633" max="6642" width="3.125" style="58" customWidth="1"/>
    <col min="6643" max="6645" width="3.875" style="58" customWidth="1"/>
    <col min="6646" max="6663" width="3.125" style="58" customWidth="1"/>
    <col min="6664" max="6882" width="3.625" style="58"/>
    <col min="6883" max="6883" width="3.625" style="58" customWidth="1"/>
    <col min="6884" max="6888" width="3.5" style="58" customWidth="1"/>
    <col min="6889" max="6898" width="3.125" style="58" customWidth="1"/>
    <col min="6899" max="6901" width="3.875" style="58" customWidth="1"/>
    <col min="6902" max="6919" width="3.125" style="58" customWidth="1"/>
    <col min="6920" max="7138" width="3.625" style="58"/>
    <col min="7139" max="7139" width="3.625" style="58" customWidth="1"/>
    <col min="7140" max="7144" width="3.5" style="58" customWidth="1"/>
    <col min="7145" max="7154" width="3.125" style="58" customWidth="1"/>
    <col min="7155" max="7157" width="3.875" style="58" customWidth="1"/>
    <col min="7158" max="7175" width="3.125" style="58" customWidth="1"/>
    <col min="7176" max="7394" width="3.625" style="58"/>
    <col min="7395" max="7395" width="3.625" style="58" customWidth="1"/>
    <col min="7396" max="7400" width="3.5" style="58" customWidth="1"/>
    <col min="7401" max="7410" width="3.125" style="58" customWidth="1"/>
    <col min="7411" max="7413" width="3.875" style="58" customWidth="1"/>
    <col min="7414" max="7431" width="3.125" style="58" customWidth="1"/>
    <col min="7432" max="7650" width="3.625" style="58"/>
    <col min="7651" max="7651" width="3.625" style="58" customWidth="1"/>
    <col min="7652" max="7656" width="3.5" style="58" customWidth="1"/>
    <col min="7657" max="7666" width="3.125" style="58" customWidth="1"/>
    <col min="7667" max="7669" width="3.875" style="58" customWidth="1"/>
    <col min="7670" max="7687" width="3.125" style="58" customWidth="1"/>
    <col min="7688" max="7906" width="3.625" style="58"/>
    <col min="7907" max="7907" width="3.625" style="58" customWidth="1"/>
    <col min="7908" max="7912" width="3.5" style="58" customWidth="1"/>
    <col min="7913" max="7922" width="3.125" style="58" customWidth="1"/>
    <col min="7923" max="7925" width="3.875" style="58" customWidth="1"/>
    <col min="7926" max="7943" width="3.125" style="58" customWidth="1"/>
    <col min="7944" max="8162" width="3.625" style="58"/>
    <col min="8163" max="8163" width="3.625" style="58" customWidth="1"/>
    <col min="8164" max="8168" width="3.5" style="58" customWidth="1"/>
    <col min="8169" max="8178" width="3.125" style="58" customWidth="1"/>
    <col min="8179" max="8181" width="3.875" style="58" customWidth="1"/>
    <col min="8182" max="8199" width="3.125" style="58" customWidth="1"/>
    <col min="8200" max="8418" width="3.625" style="58"/>
    <col min="8419" max="8419" width="3.625" style="58" customWidth="1"/>
    <col min="8420" max="8424" width="3.5" style="58" customWidth="1"/>
    <col min="8425" max="8434" width="3.125" style="58" customWidth="1"/>
    <col min="8435" max="8437" width="3.875" style="58" customWidth="1"/>
    <col min="8438" max="8455" width="3.125" style="58" customWidth="1"/>
    <col min="8456" max="8674" width="3.625" style="58"/>
    <col min="8675" max="8675" width="3.625" style="58" customWidth="1"/>
    <col min="8676" max="8680" width="3.5" style="58" customWidth="1"/>
    <col min="8681" max="8690" width="3.125" style="58" customWidth="1"/>
    <col min="8691" max="8693" width="3.875" style="58" customWidth="1"/>
    <col min="8694" max="8711" width="3.125" style="58" customWidth="1"/>
    <col min="8712" max="8930" width="3.625" style="58"/>
    <col min="8931" max="8931" width="3.625" style="58" customWidth="1"/>
    <col min="8932" max="8936" width="3.5" style="58" customWidth="1"/>
    <col min="8937" max="8946" width="3.125" style="58" customWidth="1"/>
    <col min="8947" max="8949" width="3.875" style="58" customWidth="1"/>
    <col min="8950" max="8967" width="3.125" style="58" customWidth="1"/>
    <col min="8968" max="9186" width="3.625" style="58"/>
    <col min="9187" max="9187" width="3.625" style="58" customWidth="1"/>
    <col min="9188" max="9192" width="3.5" style="58" customWidth="1"/>
    <col min="9193" max="9202" width="3.125" style="58" customWidth="1"/>
    <col min="9203" max="9205" width="3.875" style="58" customWidth="1"/>
    <col min="9206" max="9223" width="3.125" style="58" customWidth="1"/>
    <col min="9224" max="9442" width="3.625" style="58"/>
    <col min="9443" max="9443" width="3.625" style="58" customWidth="1"/>
    <col min="9444" max="9448" width="3.5" style="58" customWidth="1"/>
    <col min="9449" max="9458" width="3.125" style="58" customWidth="1"/>
    <col min="9459" max="9461" width="3.875" style="58" customWidth="1"/>
    <col min="9462" max="9479" width="3.125" style="58" customWidth="1"/>
    <col min="9480" max="9698" width="3.625" style="58"/>
    <col min="9699" max="9699" width="3.625" style="58" customWidth="1"/>
    <col min="9700" max="9704" width="3.5" style="58" customWidth="1"/>
    <col min="9705" max="9714" width="3.125" style="58" customWidth="1"/>
    <col min="9715" max="9717" width="3.875" style="58" customWidth="1"/>
    <col min="9718" max="9735" width="3.125" style="58" customWidth="1"/>
    <col min="9736" max="9954" width="3.625" style="58"/>
    <col min="9955" max="9955" width="3.625" style="58" customWidth="1"/>
    <col min="9956" max="9960" width="3.5" style="58" customWidth="1"/>
    <col min="9961" max="9970" width="3.125" style="58" customWidth="1"/>
    <col min="9971" max="9973" width="3.875" style="58" customWidth="1"/>
    <col min="9974" max="9991" width="3.125" style="58" customWidth="1"/>
    <col min="9992" max="10210" width="3.625" style="58"/>
    <col min="10211" max="10211" width="3.625" style="58" customWidth="1"/>
    <col min="10212" max="10216" width="3.5" style="58" customWidth="1"/>
    <col min="10217" max="10226" width="3.125" style="58" customWidth="1"/>
    <col min="10227" max="10229" width="3.875" style="58" customWidth="1"/>
    <col min="10230" max="10247" width="3.125" style="58" customWidth="1"/>
    <col min="10248" max="10466" width="3.625" style="58"/>
    <col min="10467" max="10467" width="3.625" style="58" customWidth="1"/>
    <col min="10468" max="10472" width="3.5" style="58" customWidth="1"/>
    <col min="10473" max="10482" width="3.125" style="58" customWidth="1"/>
    <col min="10483" max="10485" width="3.875" style="58" customWidth="1"/>
    <col min="10486" max="10503" width="3.125" style="58" customWidth="1"/>
    <col min="10504" max="10722" width="3.625" style="58"/>
    <col min="10723" max="10723" width="3.625" style="58" customWidth="1"/>
    <col min="10724" max="10728" width="3.5" style="58" customWidth="1"/>
    <col min="10729" max="10738" width="3.125" style="58" customWidth="1"/>
    <col min="10739" max="10741" width="3.875" style="58" customWidth="1"/>
    <col min="10742" max="10759" width="3.125" style="58" customWidth="1"/>
    <col min="10760" max="10978" width="3.625" style="58"/>
    <col min="10979" max="10979" width="3.625" style="58" customWidth="1"/>
    <col min="10980" max="10984" width="3.5" style="58" customWidth="1"/>
    <col min="10985" max="10994" width="3.125" style="58" customWidth="1"/>
    <col min="10995" max="10997" width="3.875" style="58" customWidth="1"/>
    <col min="10998" max="11015" width="3.125" style="58" customWidth="1"/>
    <col min="11016" max="11234" width="3.625" style="58"/>
    <col min="11235" max="11235" width="3.625" style="58" customWidth="1"/>
    <col min="11236" max="11240" width="3.5" style="58" customWidth="1"/>
    <col min="11241" max="11250" width="3.125" style="58" customWidth="1"/>
    <col min="11251" max="11253" width="3.875" style="58" customWidth="1"/>
    <col min="11254" max="11271" width="3.125" style="58" customWidth="1"/>
    <col min="11272" max="11490" width="3.625" style="58"/>
    <col min="11491" max="11491" width="3.625" style="58" customWidth="1"/>
    <col min="11492" max="11496" width="3.5" style="58" customWidth="1"/>
    <col min="11497" max="11506" width="3.125" style="58" customWidth="1"/>
    <col min="11507" max="11509" width="3.875" style="58" customWidth="1"/>
    <col min="11510" max="11527" width="3.125" style="58" customWidth="1"/>
    <col min="11528" max="11746" width="3.625" style="58"/>
    <col min="11747" max="11747" width="3.625" style="58" customWidth="1"/>
    <col min="11748" max="11752" width="3.5" style="58" customWidth="1"/>
    <col min="11753" max="11762" width="3.125" style="58" customWidth="1"/>
    <col min="11763" max="11765" width="3.875" style="58" customWidth="1"/>
    <col min="11766" max="11783" width="3.125" style="58" customWidth="1"/>
    <col min="11784" max="12002" width="3.625" style="58"/>
    <col min="12003" max="12003" width="3.625" style="58" customWidth="1"/>
    <col min="12004" max="12008" width="3.5" style="58" customWidth="1"/>
    <col min="12009" max="12018" width="3.125" style="58" customWidth="1"/>
    <col min="12019" max="12021" width="3.875" style="58" customWidth="1"/>
    <col min="12022" max="12039" width="3.125" style="58" customWidth="1"/>
    <col min="12040" max="12258" width="3.625" style="58"/>
    <col min="12259" max="12259" width="3.625" style="58" customWidth="1"/>
    <col min="12260" max="12264" width="3.5" style="58" customWidth="1"/>
    <col min="12265" max="12274" width="3.125" style="58" customWidth="1"/>
    <col min="12275" max="12277" width="3.875" style="58" customWidth="1"/>
    <col min="12278" max="12295" width="3.125" style="58" customWidth="1"/>
    <col min="12296" max="12514" width="3.625" style="58"/>
    <col min="12515" max="12515" width="3.625" style="58" customWidth="1"/>
    <col min="12516" max="12520" width="3.5" style="58" customWidth="1"/>
    <col min="12521" max="12530" width="3.125" style="58" customWidth="1"/>
    <col min="12531" max="12533" width="3.875" style="58" customWidth="1"/>
    <col min="12534" max="12551" width="3.125" style="58" customWidth="1"/>
    <col min="12552" max="12770" width="3.625" style="58"/>
    <col min="12771" max="12771" width="3.625" style="58" customWidth="1"/>
    <col min="12772" max="12776" width="3.5" style="58" customWidth="1"/>
    <col min="12777" max="12786" width="3.125" style="58" customWidth="1"/>
    <col min="12787" max="12789" width="3.875" style="58" customWidth="1"/>
    <col min="12790" max="12807" width="3.125" style="58" customWidth="1"/>
    <col min="12808" max="13026" width="3.625" style="58"/>
    <col min="13027" max="13027" width="3.625" style="58" customWidth="1"/>
    <col min="13028" max="13032" width="3.5" style="58" customWidth="1"/>
    <col min="13033" max="13042" width="3.125" style="58" customWidth="1"/>
    <col min="13043" max="13045" width="3.875" style="58" customWidth="1"/>
    <col min="13046" max="13063" width="3.125" style="58" customWidth="1"/>
    <col min="13064" max="13282" width="3.625" style="58"/>
    <col min="13283" max="13283" width="3.625" style="58" customWidth="1"/>
    <col min="13284" max="13288" width="3.5" style="58" customWidth="1"/>
    <col min="13289" max="13298" width="3.125" style="58" customWidth="1"/>
    <col min="13299" max="13301" width="3.875" style="58" customWidth="1"/>
    <col min="13302" max="13319" width="3.125" style="58" customWidth="1"/>
    <col min="13320" max="13538" width="3.625" style="58"/>
    <col min="13539" max="13539" width="3.625" style="58" customWidth="1"/>
    <col min="13540" max="13544" width="3.5" style="58" customWidth="1"/>
    <col min="13545" max="13554" width="3.125" style="58" customWidth="1"/>
    <col min="13555" max="13557" width="3.875" style="58" customWidth="1"/>
    <col min="13558" max="13575" width="3.125" style="58" customWidth="1"/>
    <col min="13576" max="13794" width="3.625" style="58"/>
    <col min="13795" max="13795" width="3.625" style="58" customWidth="1"/>
    <col min="13796" max="13800" width="3.5" style="58" customWidth="1"/>
    <col min="13801" max="13810" width="3.125" style="58" customWidth="1"/>
    <col min="13811" max="13813" width="3.875" style="58" customWidth="1"/>
    <col min="13814" max="13831" width="3.125" style="58" customWidth="1"/>
    <col min="13832" max="14050" width="3.625" style="58"/>
    <col min="14051" max="14051" width="3.625" style="58" customWidth="1"/>
    <col min="14052" max="14056" width="3.5" style="58" customWidth="1"/>
    <col min="14057" max="14066" width="3.125" style="58" customWidth="1"/>
    <col min="14067" max="14069" width="3.875" style="58" customWidth="1"/>
    <col min="14070" max="14087" width="3.125" style="58" customWidth="1"/>
    <col min="14088" max="14306" width="3.625" style="58"/>
    <col min="14307" max="14307" width="3.625" style="58" customWidth="1"/>
    <col min="14308" max="14312" width="3.5" style="58" customWidth="1"/>
    <col min="14313" max="14322" width="3.125" style="58" customWidth="1"/>
    <col min="14323" max="14325" width="3.875" style="58" customWidth="1"/>
    <col min="14326" max="14343" width="3.125" style="58" customWidth="1"/>
    <col min="14344" max="14562" width="3.625" style="58"/>
    <col min="14563" max="14563" width="3.625" style="58" customWidth="1"/>
    <col min="14564" max="14568" width="3.5" style="58" customWidth="1"/>
    <col min="14569" max="14578" width="3.125" style="58" customWidth="1"/>
    <col min="14579" max="14581" width="3.875" style="58" customWidth="1"/>
    <col min="14582" max="14599" width="3.125" style="58" customWidth="1"/>
    <col min="14600" max="14818" width="3.625" style="58"/>
    <col min="14819" max="14819" width="3.625" style="58" customWidth="1"/>
    <col min="14820" max="14824" width="3.5" style="58" customWidth="1"/>
    <col min="14825" max="14834" width="3.125" style="58" customWidth="1"/>
    <col min="14835" max="14837" width="3.875" style="58" customWidth="1"/>
    <col min="14838" max="14855" width="3.125" style="58" customWidth="1"/>
    <col min="14856" max="15074" width="3.625" style="58"/>
    <col min="15075" max="15075" width="3.625" style="58" customWidth="1"/>
    <col min="15076" max="15080" width="3.5" style="58" customWidth="1"/>
    <col min="15081" max="15090" width="3.125" style="58" customWidth="1"/>
    <col min="15091" max="15093" width="3.875" style="58" customWidth="1"/>
    <col min="15094" max="15111" width="3.125" style="58" customWidth="1"/>
    <col min="15112" max="15330" width="3.625" style="58"/>
    <col min="15331" max="15331" width="3.625" style="58" customWidth="1"/>
    <col min="15332" max="15336" width="3.5" style="58" customWidth="1"/>
    <col min="15337" max="15346" width="3.125" style="58" customWidth="1"/>
    <col min="15347" max="15349" width="3.875" style="58" customWidth="1"/>
    <col min="15350" max="15367" width="3.125" style="58" customWidth="1"/>
    <col min="15368" max="15586" width="3.625" style="58"/>
    <col min="15587" max="15587" width="3.625" style="58" customWidth="1"/>
    <col min="15588" max="15592" width="3.5" style="58" customWidth="1"/>
    <col min="15593" max="15602" width="3.125" style="58" customWidth="1"/>
    <col min="15603" max="15605" width="3.875" style="58" customWidth="1"/>
    <col min="15606" max="15623" width="3.125" style="58" customWidth="1"/>
    <col min="15624" max="15842" width="3.625" style="58"/>
    <col min="15843" max="15843" width="3.625" style="58" customWidth="1"/>
    <col min="15844" max="15848" width="3.5" style="58" customWidth="1"/>
    <col min="15849" max="15858" width="3.125" style="58" customWidth="1"/>
    <col min="15859" max="15861" width="3.875" style="58" customWidth="1"/>
    <col min="15862" max="15879" width="3.125" style="58" customWidth="1"/>
    <col min="15880" max="16098" width="3.625" style="58"/>
    <col min="16099" max="16099" width="3.625" style="58" customWidth="1"/>
    <col min="16100" max="16104" width="3.5" style="58" customWidth="1"/>
    <col min="16105" max="16114" width="3.125" style="58" customWidth="1"/>
    <col min="16115" max="16117" width="3.875" style="58" customWidth="1"/>
    <col min="16118" max="16135" width="3.125" style="58" customWidth="1"/>
    <col min="16136" max="16384" width="3.625" style="58"/>
  </cols>
  <sheetData>
    <row r="1" spans="2:37" ht="30" customHeight="1" x14ac:dyDescent="0.15">
      <c r="B1" s="360" t="s">
        <v>551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</row>
    <row r="2" spans="2:37" ht="30" customHeight="1" thickBot="1" x14ac:dyDescent="0.2"/>
    <row r="3" spans="2:37" ht="30" customHeight="1" x14ac:dyDescent="0.15">
      <c r="B3" s="298" t="s">
        <v>1</v>
      </c>
      <c r="C3" s="500"/>
      <c r="D3" s="500"/>
      <c r="E3" s="500"/>
      <c r="F3" s="500"/>
      <c r="G3" s="297" t="s">
        <v>552</v>
      </c>
      <c r="H3" s="296"/>
      <c r="I3" s="296"/>
      <c r="J3" s="296"/>
      <c r="K3" s="296"/>
      <c r="L3" s="296"/>
      <c r="M3" s="296"/>
      <c r="N3" s="296"/>
      <c r="O3" s="298"/>
      <c r="P3" s="296" t="s">
        <v>553</v>
      </c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</row>
    <row r="4" spans="2:37" ht="30" customHeight="1" x14ac:dyDescent="0.15">
      <c r="B4" s="281"/>
      <c r="C4" s="300"/>
      <c r="D4" s="300"/>
      <c r="E4" s="300"/>
      <c r="F4" s="300"/>
      <c r="G4" s="640" t="s">
        <v>2</v>
      </c>
      <c r="H4" s="641"/>
      <c r="I4" s="641"/>
      <c r="J4" s="642"/>
      <c r="K4" s="640" t="s">
        <v>483</v>
      </c>
      <c r="L4" s="641"/>
      <c r="M4" s="641"/>
      <c r="N4" s="641"/>
      <c r="O4" s="642"/>
      <c r="P4" s="624" t="s">
        <v>554</v>
      </c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5"/>
      <c r="AI4" s="625"/>
      <c r="AJ4" s="625"/>
      <c r="AK4" s="625"/>
    </row>
    <row r="5" spans="2:37" ht="30" customHeight="1" x14ac:dyDescent="0.15">
      <c r="B5" s="281"/>
      <c r="C5" s="300"/>
      <c r="D5" s="300"/>
      <c r="E5" s="300"/>
      <c r="F5" s="300"/>
      <c r="G5" s="643"/>
      <c r="H5" s="644"/>
      <c r="I5" s="644"/>
      <c r="J5" s="645"/>
      <c r="K5" s="643"/>
      <c r="L5" s="644"/>
      <c r="M5" s="644"/>
      <c r="N5" s="644"/>
      <c r="O5" s="645"/>
      <c r="P5" s="279" t="s">
        <v>237</v>
      </c>
      <c r="Q5" s="280"/>
      <c r="R5" s="280"/>
      <c r="S5" s="281"/>
      <c r="T5" s="300" t="s">
        <v>555</v>
      </c>
      <c r="U5" s="300"/>
      <c r="V5" s="300"/>
      <c r="W5" s="300" t="s">
        <v>556</v>
      </c>
      <c r="X5" s="300"/>
      <c r="Y5" s="300"/>
      <c r="Z5" s="300" t="s">
        <v>557</v>
      </c>
      <c r="AA5" s="300"/>
      <c r="AB5" s="300"/>
      <c r="AC5" s="300" t="s">
        <v>558</v>
      </c>
      <c r="AD5" s="300"/>
      <c r="AE5" s="279"/>
      <c r="AF5" s="300" t="s">
        <v>559</v>
      </c>
      <c r="AG5" s="300"/>
      <c r="AH5" s="300"/>
      <c r="AI5" s="300" t="s">
        <v>560</v>
      </c>
      <c r="AJ5" s="300"/>
      <c r="AK5" s="279"/>
    </row>
    <row r="6" spans="2:37" ht="30" customHeight="1" x14ac:dyDescent="0.15">
      <c r="B6" s="239" t="s">
        <v>28</v>
      </c>
      <c r="C6" s="239"/>
      <c r="D6" s="593">
        <v>2</v>
      </c>
      <c r="E6" s="593"/>
      <c r="F6" s="182" t="s">
        <v>1</v>
      </c>
      <c r="G6" s="638">
        <v>24807</v>
      </c>
      <c r="H6" s="621"/>
      <c r="I6" s="621"/>
      <c r="J6" s="621"/>
      <c r="K6" s="639">
        <v>85138</v>
      </c>
      <c r="L6" s="639"/>
      <c r="M6" s="639"/>
      <c r="N6" s="639"/>
      <c r="O6" s="639"/>
      <c r="P6" s="183"/>
      <c r="Q6" s="639">
        <v>24776</v>
      </c>
      <c r="R6" s="639"/>
      <c r="S6" s="639"/>
      <c r="T6" s="634">
        <v>3521</v>
      </c>
      <c r="U6" s="634"/>
      <c r="V6" s="634"/>
      <c r="W6" s="634">
        <v>5223</v>
      </c>
      <c r="X6" s="634"/>
      <c r="Y6" s="634"/>
      <c r="Z6" s="634">
        <v>4915</v>
      </c>
      <c r="AA6" s="634"/>
      <c r="AB6" s="634"/>
      <c r="AC6" s="634">
        <v>4953</v>
      </c>
      <c r="AD6" s="634"/>
      <c r="AE6" s="634"/>
      <c r="AF6" s="634">
        <v>2807</v>
      </c>
      <c r="AG6" s="634"/>
      <c r="AH6" s="634"/>
      <c r="AI6" s="634">
        <v>2098</v>
      </c>
      <c r="AJ6" s="634"/>
      <c r="AK6" s="634"/>
    </row>
    <row r="7" spans="2:37" ht="30" customHeight="1" x14ac:dyDescent="0.15">
      <c r="B7" s="239"/>
      <c r="C7" s="239"/>
      <c r="D7" s="593">
        <v>7</v>
      </c>
      <c r="E7" s="593"/>
      <c r="F7" s="182"/>
      <c r="G7" s="635">
        <v>25448</v>
      </c>
      <c r="H7" s="633"/>
      <c r="I7" s="633"/>
      <c r="J7" s="633"/>
      <c r="K7" s="637">
        <v>82180</v>
      </c>
      <c r="L7" s="637"/>
      <c r="M7" s="637"/>
      <c r="N7" s="637"/>
      <c r="O7" s="637"/>
      <c r="P7" s="184"/>
      <c r="Q7" s="637">
        <v>25426</v>
      </c>
      <c r="R7" s="637"/>
      <c r="S7" s="637"/>
      <c r="T7" s="634">
        <v>4343</v>
      </c>
      <c r="U7" s="634"/>
      <c r="V7" s="634"/>
      <c r="W7" s="634">
        <v>6052</v>
      </c>
      <c r="X7" s="634"/>
      <c r="Y7" s="634"/>
      <c r="Z7" s="634">
        <v>5056</v>
      </c>
      <c r="AA7" s="634"/>
      <c r="AB7" s="634"/>
      <c r="AC7" s="634">
        <v>4508</v>
      </c>
      <c r="AD7" s="634"/>
      <c r="AE7" s="634"/>
      <c r="AF7" s="634">
        <v>2502</v>
      </c>
      <c r="AG7" s="634"/>
      <c r="AH7" s="634"/>
      <c r="AI7" s="634">
        <v>1863</v>
      </c>
      <c r="AJ7" s="634"/>
      <c r="AK7" s="634"/>
    </row>
    <row r="8" spans="2:37" ht="30" customHeight="1" x14ac:dyDescent="0.15">
      <c r="D8" s="593">
        <v>12</v>
      </c>
      <c r="E8" s="593"/>
      <c r="G8" s="635">
        <v>25889</v>
      </c>
      <c r="H8" s="633"/>
      <c r="I8" s="633"/>
      <c r="J8" s="633"/>
      <c r="K8" s="637">
        <v>78697</v>
      </c>
      <c r="L8" s="637"/>
      <c r="M8" s="637"/>
      <c r="N8" s="637"/>
      <c r="O8" s="637"/>
      <c r="P8" s="184"/>
      <c r="Q8" s="637">
        <v>25865</v>
      </c>
      <c r="R8" s="637"/>
      <c r="S8" s="637"/>
      <c r="T8" s="634">
        <v>5212</v>
      </c>
      <c r="U8" s="634"/>
      <c r="V8" s="634"/>
      <c r="W8" s="634">
        <v>6662</v>
      </c>
      <c r="X8" s="634"/>
      <c r="Y8" s="634"/>
      <c r="Z8" s="634">
        <v>5124</v>
      </c>
      <c r="AA8" s="634"/>
      <c r="AB8" s="634"/>
      <c r="AC8" s="634">
        <v>4258</v>
      </c>
      <c r="AD8" s="634"/>
      <c r="AE8" s="634"/>
      <c r="AF8" s="634">
        <v>2177</v>
      </c>
      <c r="AG8" s="634"/>
      <c r="AH8" s="634"/>
      <c r="AI8" s="634">
        <v>1510</v>
      </c>
      <c r="AJ8" s="634"/>
      <c r="AK8" s="634"/>
    </row>
    <row r="9" spans="2:37" ht="30" customHeight="1" x14ac:dyDescent="0.15">
      <c r="B9" s="239"/>
      <c r="C9" s="239"/>
      <c r="D9" s="593">
        <v>17</v>
      </c>
      <c r="E9" s="593"/>
      <c r="F9" s="182"/>
      <c r="G9" s="635">
        <v>26812</v>
      </c>
      <c r="H9" s="633"/>
      <c r="I9" s="633"/>
      <c r="J9" s="633"/>
      <c r="K9" s="637">
        <v>75020</v>
      </c>
      <c r="L9" s="637"/>
      <c r="M9" s="637"/>
      <c r="N9" s="637"/>
      <c r="O9" s="637"/>
      <c r="P9" s="184"/>
      <c r="Q9" s="637">
        <v>26782</v>
      </c>
      <c r="R9" s="637"/>
      <c r="S9" s="637"/>
      <c r="T9" s="634">
        <v>6848</v>
      </c>
      <c r="U9" s="634"/>
      <c r="V9" s="634"/>
      <c r="W9" s="634">
        <v>7061</v>
      </c>
      <c r="X9" s="634"/>
      <c r="Y9" s="634"/>
      <c r="Z9" s="634">
        <v>5193</v>
      </c>
      <c r="AA9" s="634"/>
      <c r="AB9" s="634"/>
      <c r="AC9" s="634">
        <v>3902</v>
      </c>
      <c r="AD9" s="634"/>
      <c r="AE9" s="634"/>
      <c r="AF9" s="634">
        <v>1878</v>
      </c>
      <c r="AG9" s="634"/>
      <c r="AH9" s="634"/>
      <c r="AI9" s="634">
        <v>1210</v>
      </c>
      <c r="AJ9" s="634"/>
      <c r="AK9" s="634"/>
    </row>
    <row r="10" spans="2:37" ht="30" customHeight="1" x14ac:dyDescent="0.15">
      <c r="B10" s="262"/>
      <c r="C10" s="262"/>
      <c r="D10" s="592">
        <v>22</v>
      </c>
      <c r="E10" s="592"/>
      <c r="F10" s="185"/>
      <c r="G10" s="635">
        <v>27035</v>
      </c>
      <c r="H10" s="633"/>
      <c r="I10" s="633"/>
      <c r="J10" s="633"/>
      <c r="K10" s="636">
        <v>70210</v>
      </c>
      <c r="L10" s="636"/>
      <c r="M10" s="636"/>
      <c r="N10" s="636"/>
      <c r="O10" s="636"/>
      <c r="P10" s="186"/>
      <c r="Q10" s="636">
        <v>27007</v>
      </c>
      <c r="R10" s="636"/>
      <c r="S10" s="636"/>
      <c r="T10" s="633">
        <v>8171</v>
      </c>
      <c r="U10" s="633"/>
      <c r="V10" s="633"/>
      <c r="W10" s="633">
        <v>7407</v>
      </c>
      <c r="X10" s="633"/>
      <c r="Y10" s="633"/>
      <c r="Z10" s="633">
        <v>4834</v>
      </c>
      <c r="AA10" s="633"/>
      <c r="AB10" s="633"/>
      <c r="AC10" s="633">
        <v>3513</v>
      </c>
      <c r="AD10" s="633"/>
      <c r="AE10" s="633"/>
      <c r="AF10" s="633">
        <v>1624</v>
      </c>
      <c r="AG10" s="633"/>
      <c r="AH10" s="633"/>
      <c r="AI10" s="633">
        <v>926</v>
      </c>
      <c r="AJ10" s="633"/>
      <c r="AK10" s="633"/>
    </row>
    <row r="11" spans="2:37" ht="30" customHeight="1" x14ac:dyDescent="0.15">
      <c r="B11" s="264"/>
      <c r="C11" s="264"/>
      <c r="D11" s="591">
        <v>27</v>
      </c>
      <c r="E11" s="591"/>
      <c r="F11" s="187"/>
      <c r="G11" s="628">
        <v>26234</v>
      </c>
      <c r="H11" s="321"/>
      <c r="I11" s="321"/>
      <c r="J11" s="321"/>
      <c r="K11" s="629">
        <v>64415</v>
      </c>
      <c r="L11" s="629"/>
      <c r="M11" s="629"/>
      <c r="N11" s="629"/>
      <c r="O11" s="629"/>
      <c r="P11" s="188"/>
      <c r="Q11" s="629">
        <v>26203</v>
      </c>
      <c r="R11" s="629"/>
      <c r="S11" s="629"/>
      <c r="T11" s="321">
        <v>8516</v>
      </c>
      <c r="U11" s="321"/>
      <c r="V11" s="321"/>
      <c r="W11" s="321">
        <v>7635</v>
      </c>
      <c r="X11" s="321"/>
      <c r="Y11" s="321"/>
      <c r="Z11" s="321">
        <v>4630</v>
      </c>
      <c r="AA11" s="321"/>
      <c r="AB11" s="321"/>
      <c r="AC11" s="321">
        <v>3042</v>
      </c>
      <c r="AD11" s="321"/>
      <c r="AE11" s="321"/>
      <c r="AF11" s="321">
        <v>1366</v>
      </c>
      <c r="AG11" s="321"/>
      <c r="AH11" s="321"/>
      <c r="AI11" s="321">
        <v>658</v>
      </c>
      <c r="AJ11" s="321"/>
      <c r="AK11" s="321"/>
    </row>
    <row r="12" spans="2:37" ht="30" customHeight="1" thickBot="1" x14ac:dyDescent="0.2"/>
    <row r="13" spans="2:37" ht="30" customHeight="1" x14ac:dyDescent="0.15">
      <c r="B13" s="298" t="s">
        <v>1</v>
      </c>
      <c r="C13" s="500"/>
      <c r="D13" s="500"/>
      <c r="E13" s="500"/>
      <c r="F13" s="297"/>
      <c r="G13" s="297" t="s">
        <v>561</v>
      </c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8"/>
      <c r="AC13" s="297" t="s">
        <v>562</v>
      </c>
      <c r="AD13" s="296"/>
      <c r="AE13" s="296"/>
      <c r="AF13" s="296"/>
      <c r="AG13" s="296"/>
      <c r="AH13" s="296"/>
      <c r="AI13" s="296"/>
      <c r="AJ13" s="296"/>
      <c r="AK13" s="296"/>
    </row>
    <row r="14" spans="2:37" ht="30" customHeight="1" x14ac:dyDescent="0.15">
      <c r="B14" s="281"/>
      <c r="C14" s="300"/>
      <c r="D14" s="300"/>
      <c r="E14" s="300"/>
      <c r="F14" s="279"/>
      <c r="G14" s="279" t="s">
        <v>563</v>
      </c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624" t="s">
        <v>483</v>
      </c>
      <c r="T14" s="625"/>
      <c r="U14" s="625"/>
      <c r="V14" s="625"/>
      <c r="W14" s="626"/>
      <c r="X14" s="502" t="s">
        <v>564</v>
      </c>
      <c r="Y14" s="502"/>
      <c r="Z14" s="502"/>
      <c r="AA14" s="502"/>
      <c r="AB14" s="503"/>
      <c r="AC14" s="630" t="s">
        <v>56</v>
      </c>
      <c r="AD14" s="630"/>
      <c r="AE14" s="630"/>
      <c r="AF14" s="630"/>
      <c r="AG14" s="630" t="s">
        <v>483</v>
      </c>
      <c r="AH14" s="630"/>
      <c r="AI14" s="630"/>
      <c r="AJ14" s="630"/>
      <c r="AK14" s="624"/>
    </row>
    <row r="15" spans="2:37" ht="30" customHeight="1" x14ac:dyDescent="0.15">
      <c r="B15" s="281"/>
      <c r="C15" s="300"/>
      <c r="D15" s="300"/>
      <c r="E15" s="300"/>
      <c r="F15" s="279"/>
      <c r="G15" s="279" t="s">
        <v>565</v>
      </c>
      <c r="H15" s="280"/>
      <c r="I15" s="281"/>
      <c r="J15" s="279" t="s">
        <v>566</v>
      </c>
      <c r="K15" s="280"/>
      <c r="L15" s="281"/>
      <c r="M15" s="279" t="s">
        <v>567</v>
      </c>
      <c r="N15" s="280"/>
      <c r="O15" s="281"/>
      <c r="P15" s="249" t="s">
        <v>568</v>
      </c>
      <c r="Q15" s="632"/>
      <c r="R15" s="632"/>
      <c r="S15" s="627"/>
      <c r="T15" s="264"/>
      <c r="U15" s="264"/>
      <c r="V15" s="264"/>
      <c r="W15" s="295"/>
      <c r="X15" s="505"/>
      <c r="Y15" s="505"/>
      <c r="Z15" s="505"/>
      <c r="AA15" s="505"/>
      <c r="AB15" s="506"/>
      <c r="AC15" s="631"/>
      <c r="AD15" s="631"/>
      <c r="AE15" s="631"/>
      <c r="AF15" s="631"/>
      <c r="AG15" s="631"/>
      <c r="AH15" s="631"/>
      <c r="AI15" s="631"/>
      <c r="AJ15" s="631"/>
      <c r="AK15" s="627"/>
    </row>
    <row r="16" spans="2:37" ht="30" customHeight="1" x14ac:dyDescent="0.15">
      <c r="B16" s="239" t="s">
        <v>28</v>
      </c>
      <c r="C16" s="239"/>
      <c r="D16" s="593">
        <v>2</v>
      </c>
      <c r="E16" s="593"/>
      <c r="F16" s="182" t="s">
        <v>1</v>
      </c>
      <c r="G16" s="622">
        <v>895</v>
      </c>
      <c r="H16" s="623"/>
      <c r="I16" s="623"/>
      <c r="J16" s="623">
        <v>267</v>
      </c>
      <c r="K16" s="623"/>
      <c r="L16" s="623"/>
      <c r="M16" s="623">
        <v>70</v>
      </c>
      <c r="N16" s="623"/>
      <c r="O16" s="623"/>
      <c r="P16" s="623">
        <v>27</v>
      </c>
      <c r="Q16" s="623"/>
      <c r="R16" s="623"/>
      <c r="S16" s="621">
        <v>84464</v>
      </c>
      <c r="T16" s="621"/>
      <c r="U16" s="621"/>
      <c r="V16" s="621"/>
      <c r="W16" s="621"/>
      <c r="X16" s="615">
        <v>3.41</v>
      </c>
      <c r="Y16" s="615"/>
      <c r="Z16" s="615"/>
      <c r="AA16" s="615"/>
      <c r="AB16" s="615"/>
      <c r="AC16" s="616">
        <v>29</v>
      </c>
      <c r="AD16" s="616"/>
      <c r="AE16" s="616"/>
      <c r="AF16" s="616"/>
      <c r="AG16" s="616">
        <v>672</v>
      </c>
      <c r="AH16" s="616"/>
      <c r="AI16" s="616"/>
      <c r="AJ16" s="616"/>
      <c r="AK16" s="616"/>
    </row>
    <row r="17" spans="2:37" ht="30" customHeight="1" x14ac:dyDescent="0.15">
      <c r="B17" s="239"/>
      <c r="C17" s="239"/>
      <c r="D17" s="593">
        <v>7</v>
      </c>
      <c r="E17" s="593"/>
      <c r="F17" s="182"/>
      <c r="G17" s="619">
        <v>772</v>
      </c>
      <c r="H17" s="616"/>
      <c r="I17" s="616"/>
      <c r="J17" s="616">
        <v>247</v>
      </c>
      <c r="K17" s="616"/>
      <c r="L17" s="616"/>
      <c r="M17" s="616">
        <v>61</v>
      </c>
      <c r="N17" s="616"/>
      <c r="O17" s="616"/>
      <c r="P17" s="616">
        <v>22</v>
      </c>
      <c r="Q17" s="616"/>
      <c r="R17" s="616"/>
      <c r="S17" s="616">
        <v>81500</v>
      </c>
      <c r="T17" s="616"/>
      <c r="U17" s="616"/>
      <c r="V17" s="616"/>
      <c r="W17" s="616"/>
      <c r="X17" s="615">
        <v>3.21</v>
      </c>
      <c r="Y17" s="615"/>
      <c r="Z17" s="615"/>
      <c r="AA17" s="615"/>
      <c r="AB17" s="615"/>
      <c r="AC17" s="616">
        <v>22</v>
      </c>
      <c r="AD17" s="616"/>
      <c r="AE17" s="616"/>
      <c r="AF17" s="616"/>
      <c r="AG17" s="616">
        <v>680</v>
      </c>
      <c r="AH17" s="616"/>
      <c r="AI17" s="616"/>
      <c r="AJ17" s="616"/>
      <c r="AK17" s="616"/>
    </row>
    <row r="18" spans="2:37" ht="30" customHeight="1" x14ac:dyDescent="0.15">
      <c r="D18" s="593">
        <v>12</v>
      </c>
      <c r="E18" s="593"/>
      <c r="G18" s="619">
        <v>665</v>
      </c>
      <c r="H18" s="616"/>
      <c r="I18" s="616"/>
      <c r="J18" s="616">
        <v>204</v>
      </c>
      <c r="K18" s="616"/>
      <c r="L18" s="616"/>
      <c r="M18" s="616">
        <v>47</v>
      </c>
      <c r="N18" s="616"/>
      <c r="O18" s="616"/>
      <c r="P18" s="616">
        <v>6</v>
      </c>
      <c r="Q18" s="616"/>
      <c r="R18" s="616"/>
      <c r="S18" s="616">
        <v>77657</v>
      </c>
      <c r="T18" s="616"/>
      <c r="U18" s="616"/>
      <c r="V18" s="616"/>
      <c r="W18" s="616"/>
      <c r="X18" s="615">
        <v>3</v>
      </c>
      <c r="Y18" s="615"/>
      <c r="Z18" s="615"/>
      <c r="AA18" s="615"/>
      <c r="AB18" s="615"/>
      <c r="AC18" s="616">
        <v>20</v>
      </c>
      <c r="AD18" s="616"/>
      <c r="AE18" s="616"/>
      <c r="AF18" s="616"/>
      <c r="AG18" s="616">
        <v>1036</v>
      </c>
      <c r="AH18" s="616"/>
      <c r="AI18" s="616"/>
      <c r="AJ18" s="616"/>
      <c r="AK18" s="616"/>
    </row>
    <row r="19" spans="2:37" ht="30" customHeight="1" x14ac:dyDescent="0.15">
      <c r="B19" s="239"/>
      <c r="C19" s="239"/>
      <c r="D19" s="593">
        <v>17</v>
      </c>
      <c r="E19" s="593"/>
      <c r="F19" s="182"/>
      <c r="G19" s="619">
        <v>488</v>
      </c>
      <c r="H19" s="616"/>
      <c r="I19" s="616"/>
      <c r="J19" s="616">
        <v>158</v>
      </c>
      <c r="K19" s="616"/>
      <c r="L19" s="616"/>
      <c r="M19" s="616">
        <v>34</v>
      </c>
      <c r="N19" s="616"/>
      <c r="O19" s="616"/>
      <c r="P19" s="616">
        <v>10</v>
      </c>
      <c r="Q19" s="616"/>
      <c r="R19" s="616"/>
      <c r="S19" s="616">
        <v>73896</v>
      </c>
      <c r="T19" s="616"/>
      <c r="U19" s="616"/>
      <c r="V19" s="616"/>
      <c r="W19" s="616"/>
      <c r="X19" s="615">
        <v>2.76</v>
      </c>
      <c r="Y19" s="615"/>
      <c r="Z19" s="615"/>
      <c r="AA19" s="615"/>
      <c r="AB19" s="615"/>
      <c r="AC19" s="616">
        <v>30</v>
      </c>
      <c r="AD19" s="616"/>
      <c r="AE19" s="616"/>
      <c r="AF19" s="616"/>
      <c r="AG19" s="616">
        <v>1124</v>
      </c>
      <c r="AH19" s="616"/>
      <c r="AI19" s="616"/>
      <c r="AJ19" s="616"/>
      <c r="AK19" s="616"/>
    </row>
    <row r="20" spans="2:37" ht="30" customHeight="1" x14ac:dyDescent="0.15">
      <c r="B20" s="262"/>
      <c r="C20" s="262"/>
      <c r="D20" s="592">
        <v>22</v>
      </c>
      <c r="E20" s="592"/>
      <c r="F20" s="185"/>
      <c r="G20" s="619">
        <v>358</v>
      </c>
      <c r="H20" s="616"/>
      <c r="I20" s="616"/>
      <c r="J20" s="616">
        <v>132</v>
      </c>
      <c r="K20" s="616"/>
      <c r="L20" s="616"/>
      <c r="M20" s="616">
        <v>34</v>
      </c>
      <c r="N20" s="616"/>
      <c r="O20" s="616"/>
      <c r="P20" s="616">
        <v>8</v>
      </c>
      <c r="Q20" s="616"/>
      <c r="R20" s="616"/>
      <c r="S20" s="616">
        <v>69164</v>
      </c>
      <c r="T20" s="616"/>
      <c r="U20" s="616"/>
      <c r="V20" s="616"/>
      <c r="W20" s="616"/>
      <c r="X20" s="615">
        <v>2.56</v>
      </c>
      <c r="Y20" s="615"/>
      <c r="Z20" s="615"/>
      <c r="AA20" s="615"/>
      <c r="AB20" s="615"/>
      <c r="AC20" s="616">
        <v>28</v>
      </c>
      <c r="AD20" s="616"/>
      <c r="AE20" s="616"/>
      <c r="AF20" s="616"/>
      <c r="AG20" s="616">
        <v>1046</v>
      </c>
      <c r="AH20" s="616"/>
      <c r="AI20" s="616"/>
      <c r="AJ20" s="616"/>
      <c r="AK20" s="616"/>
    </row>
    <row r="21" spans="2:37" ht="30" customHeight="1" x14ac:dyDescent="0.15">
      <c r="B21" s="264"/>
      <c r="C21" s="264"/>
      <c r="D21" s="591">
        <v>27</v>
      </c>
      <c r="E21" s="591"/>
      <c r="F21" s="187"/>
      <c r="G21" s="617">
        <v>236</v>
      </c>
      <c r="H21" s="618"/>
      <c r="I21" s="618"/>
      <c r="J21" s="618">
        <v>89</v>
      </c>
      <c r="K21" s="618"/>
      <c r="L21" s="618"/>
      <c r="M21" s="618">
        <v>26</v>
      </c>
      <c r="N21" s="618"/>
      <c r="O21" s="618"/>
      <c r="P21" s="618">
        <v>5</v>
      </c>
      <c r="Q21" s="618"/>
      <c r="R21" s="618"/>
      <c r="S21" s="618">
        <v>63270</v>
      </c>
      <c r="T21" s="618"/>
      <c r="U21" s="618"/>
      <c r="V21" s="618"/>
      <c r="W21" s="618"/>
      <c r="X21" s="620">
        <f>S21/Q11</f>
        <v>2.4146090142350114</v>
      </c>
      <c r="Y21" s="620"/>
      <c r="Z21" s="620"/>
      <c r="AA21" s="620"/>
      <c r="AB21" s="620"/>
      <c r="AC21" s="618">
        <v>31</v>
      </c>
      <c r="AD21" s="618"/>
      <c r="AE21" s="618"/>
      <c r="AF21" s="618"/>
      <c r="AG21" s="618">
        <v>1145</v>
      </c>
      <c r="AH21" s="618"/>
      <c r="AI21" s="618"/>
      <c r="AJ21" s="618"/>
      <c r="AK21" s="618"/>
    </row>
    <row r="22" spans="2:37" ht="30" customHeight="1" x14ac:dyDescent="0.15">
      <c r="B22" s="285" t="s">
        <v>569</v>
      </c>
      <c r="C22" s="285"/>
      <c r="D22" s="285"/>
      <c r="E22" s="285"/>
      <c r="F22" s="285"/>
      <c r="G22" s="285"/>
      <c r="H22" s="285"/>
      <c r="I22" s="285"/>
      <c r="J22" s="614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590" t="s">
        <v>26</v>
      </c>
      <c r="W22" s="590"/>
      <c r="X22" s="590"/>
      <c r="Y22" s="590"/>
      <c r="Z22" s="590"/>
      <c r="AA22" s="590"/>
      <c r="AB22" s="590"/>
      <c r="AC22" s="590"/>
      <c r="AD22" s="590"/>
      <c r="AE22" s="590"/>
      <c r="AF22" s="590"/>
      <c r="AG22" s="590"/>
      <c r="AH22" s="590"/>
      <c r="AI22" s="590"/>
      <c r="AJ22" s="590"/>
      <c r="AK22" s="590"/>
    </row>
    <row r="23" spans="2:37" ht="30" customHeight="1" x14ac:dyDescent="0.15">
      <c r="B23" s="160"/>
      <c r="C23" s="160"/>
      <c r="D23" s="160"/>
      <c r="E23" s="160"/>
      <c r="F23" s="160"/>
      <c r="G23" s="160"/>
      <c r="H23" s="160"/>
      <c r="I23" s="160"/>
      <c r="J23" s="171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</row>
    <row r="24" spans="2:37" ht="30" customHeight="1" x14ac:dyDescent="0.15">
      <c r="B24" s="160"/>
      <c r="C24" s="160"/>
      <c r="D24" s="160"/>
      <c r="E24" s="160"/>
      <c r="F24" s="160"/>
      <c r="G24" s="160"/>
      <c r="H24" s="160"/>
      <c r="I24" s="160"/>
      <c r="J24" s="171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</row>
    <row r="25" spans="2:37" ht="30" customHeight="1" x14ac:dyDescent="0.15">
      <c r="B25" s="160"/>
      <c r="C25" s="160"/>
      <c r="D25" s="160"/>
      <c r="E25" s="160"/>
      <c r="F25" s="160"/>
      <c r="G25" s="160"/>
      <c r="H25" s="160"/>
      <c r="I25" s="160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</row>
    <row r="26" spans="2:37" ht="30" customHeight="1" x14ac:dyDescent="0.15">
      <c r="B26" s="360" t="s">
        <v>570</v>
      </c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</row>
    <row r="27" spans="2:37" ht="30" customHeight="1" thickBot="1" x14ac:dyDescent="0.2"/>
    <row r="28" spans="2:37" ht="30" customHeight="1" x14ac:dyDescent="0.15">
      <c r="B28" s="298" t="s">
        <v>1</v>
      </c>
      <c r="C28" s="500"/>
      <c r="D28" s="500"/>
      <c r="E28" s="500"/>
      <c r="F28" s="297"/>
      <c r="G28" s="598" t="s">
        <v>571</v>
      </c>
      <c r="H28" s="346"/>
      <c r="I28" s="346"/>
      <c r="J28" s="346"/>
      <c r="K28" s="347"/>
      <c r="L28" s="600" t="s">
        <v>572</v>
      </c>
      <c r="M28" s="601"/>
      <c r="N28" s="601"/>
      <c r="O28" s="601"/>
      <c r="P28" s="601"/>
      <c r="Q28" s="601"/>
      <c r="R28" s="604" t="s">
        <v>573</v>
      </c>
      <c r="S28" s="605"/>
      <c r="T28" s="605"/>
      <c r="U28" s="605"/>
      <c r="V28" s="606"/>
      <c r="W28" s="600" t="s">
        <v>574</v>
      </c>
      <c r="X28" s="601"/>
      <c r="Y28" s="601"/>
      <c r="Z28" s="601"/>
      <c r="AA28" s="601"/>
      <c r="AB28" s="598" t="s">
        <v>575</v>
      </c>
      <c r="AC28" s="346"/>
      <c r="AD28" s="346"/>
      <c r="AE28" s="346"/>
      <c r="AF28" s="347"/>
      <c r="AG28" s="594" t="s">
        <v>576</v>
      </c>
      <c r="AH28" s="346"/>
      <c r="AI28" s="346"/>
      <c r="AJ28" s="346"/>
      <c r="AK28" s="346"/>
    </row>
    <row r="29" spans="2:37" ht="30" customHeight="1" x14ac:dyDescent="0.15">
      <c r="B29" s="281"/>
      <c r="C29" s="300"/>
      <c r="D29" s="300"/>
      <c r="E29" s="300"/>
      <c r="F29" s="279"/>
      <c r="G29" s="595"/>
      <c r="H29" s="596"/>
      <c r="I29" s="596"/>
      <c r="J29" s="596"/>
      <c r="K29" s="599"/>
      <c r="L29" s="602"/>
      <c r="M29" s="602"/>
      <c r="N29" s="602"/>
      <c r="O29" s="602"/>
      <c r="P29" s="602"/>
      <c r="Q29" s="602"/>
      <c r="R29" s="607"/>
      <c r="S29" s="608"/>
      <c r="T29" s="608"/>
      <c r="U29" s="608"/>
      <c r="V29" s="609"/>
      <c r="W29" s="602"/>
      <c r="X29" s="602"/>
      <c r="Y29" s="602"/>
      <c r="Z29" s="602"/>
      <c r="AA29" s="602"/>
      <c r="AB29" s="595"/>
      <c r="AC29" s="613"/>
      <c r="AD29" s="613"/>
      <c r="AE29" s="613"/>
      <c r="AF29" s="599"/>
      <c r="AG29" s="595"/>
      <c r="AH29" s="596"/>
      <c r="AI29" s="596"/>
      <c r="AJ29" s="596"/>
      <c r="AK29" s="596"/>
    </row>
    <row r="30" spans="2:37" ht="30" customHeight="1" x14ac:dyDescent="0.15">
      <c r="B30" s="281"/>
      <c r="C30" s="300"/>
      <c r="D30" s="300"/>
      <c r="E30" s="300"/>
      <c r="F30" s="279"/>
      <c r="G30" s="597"/>
      <c r="H30" s="348"/>
      <c r="I30" s="348"/>
      <c r="J30" s="348"/>
      <c r="K30" s="349"/>
      <c r="L30" s="603"/>
      <c r="M30" s="603"/>
      <c r="N30" s="603"/>
      <c r="O30" s="603"/>
      <c r="P30" s="603"/>
      <c r="Q30" s="603"/>
      <c r="R30" s="610"/>
      <c r="S30" s="611"/>
      <c r="T30" s="611"/>
      <c r="U30" s="611"/>
      <c r="V30" s="612"/>
      <c r="W30" s="603"/>
      <c r="X30" s="603"/>
      <c r="Y30" s="603"/>
      <c r="Z30" s="603"/>
      <c r="AA30" s="603"/>
      <c r="AB30" s="597"/>
      <c r="AC30" s="348"/>
      <c r="AD30" s="348"/>
      <c r="AE30" s="348"/>
      <c r="AF30" s="349"/>
      <c r="AG30" s="597"/>
      <c r="AH30" s="348"/>
      <c r="AI30" s="348"/>
      <c r="AJ30" s="348"/>
      <c r="AK30" s="348"/>
    </row>
    <row r="31" spans="2:37" ht="30" customHeight="1" x14ac:dyDescent="0.15">
      <c r="B31" s="239" t="s">
        <v>0</v>
      </c>
      <c r="C31" s="239"/>
      <c r="D31" s="593">
        <v>60</v>
      </c>
      <c r="E31" s="593"/>
      <c r="F31" s="182" t="s">
        <v>1</v>
      </c>
      <c r="G31" s="303">
        <v>24142</v>
      </c>
      <c r="H31" s="282"/>
      <c r="I31" s="282"/>
      <c r="J31" s="282"/>
      <c r="K31" s="282"/>
      <c r="L31" s="302">
        <v>1477</v>
      </c>
      <c r="M31" s="302"/>
      <c r="N31" s="302"/>
      <c r="O31" s="302"/>
      <c r="P31" s="302"/>
      <c r="Q31" s="302"/>
      <c r="R31" s="302">
        <v>1575</v>
      </c>
      <c r="S31" s="302"/>
      <c r="T31" s="302"/>
      <c r="U31" s="302"/>
      <c r="V31" s="302"/>
      <c r="W31" s="302">
        <v>18624</v>
      </c>
      <c r="X31" s="302"/>
      <c r="Y31" s="302"/>
      <c r="Z31" s="302"/>
      <c r="AA31" s="302"/>
      <c r="AB31" s="302">
        <v>2449</v>
      </c>
      <c r="AC31" s="302"/>
      <c r="AD31" s="302"/>
      <c r="AE31" s="302"/>
      <c r="AF31" s="302"/>
      <c r="AG31" s="302">
        <v>17</v>
      </c>
      <c r="AH31" s="302"/>
      <c r="AI31" s="302"/>
      <c r="AJ31" s="302"/>
      <c r="AK31" s="302"/>
    </row>
    <row r="32" spans="2:37" ht="30" customHeight="1" x14ac:dyDescent="0.15">
      <c r="B32" s="239" t="s">
        <v>28</v>
      </c>
      <c r="C32" s="239"/>
      <c r="D32" s="593">
        <v>2</v>
      </c>
      <c r="E32" s="593"/>
      <c r="F32" s="182" t="s">
        <v>1</v>
      </c>
      <c r="G32" s="303">
        <v>24776</v>
      </c>
      <c r="H32" s="282"/>
      <c r="I32" s="282"/>
      <c r="J32" s="282"/>
      <c r="K32" s="282"/>
      <c r="L32" s="302">
        <v>1207</v>
      </c>
      <c r="M32" s="302"/>
      <c r="N32" s="302"/>
      <c r="O32" s="302"/>
      <c r="P32" s="302"/>
      <c r="Q32" s="302"/>
      <c r="R32" s="302">
        <v>1367</v>
      </c>
      <c r="S32" s="302"/>
      <c r="T32" s="302"/>
      <c r="U32" s="302"/>
      <c r="V32" s="302"/>
      <c r="W32" s="302">
        <v>19046</v>
      </c>
      <c r="X32" s="302"/>
      <c r="Y32" s="302"/>
      <c r="Z32" s="302"/>
      <c r="AA32" s="302"/>
      <c r="AB32" s="302">
        <v>3140</v>
      </c>
      <c r="AC32" s="302"/>
      <c r="AD32" s="302"/>
      <c r="AE32" s="302"/>
      <c r="AF32" s="302"/>
      <c r="AG32" s="302">
        <v>16</v>
      </c>
      <c r="AH32" s="302"/>
      <c r="AI32" s="302"/>
      <c r="AJ32" s="302"/>
      <c r="AK32" s="302"/>
    </row>
    <row r="33" spans="2:37" ht="30" customHeight="1" x14ac:dyDescent="0.15">
      <c r="B33" s="239"/>
      <c r="C33" s="239"/>
      <c r="D33" s="593">
        <v>7</v>
      </c>
      <c r="E33" s="593"/>
      <c r="F33" s="182"/>
      <c r="G33" s="303">
        <v>25426</v>
      </c>
      <c r="H33" s="282"/>
      <c r="I33" s="282"/>
      <c r="J33" s="282"/>
      <c r="K33" s="282"/>
      <c r="L33" s="302">
        <v>1096</v>
      </c>
      <c r="M33" s="302"/>
      <c r="N33" s="302"/>
      <c r="O33" s="302"/>
      <c r="P33" s="302"/>
      <c r="Q33" s="302"/>
      <c r="R33" s="302">
        <v>1114</v>
      </c>
      <c r="S33" s="302"/>
      <c r="T33" s="302"/>
      <c r="U33" s="302"/>
      <c r="V33" s="302"/>
      <c r="W33" s="302">
        <v>19354</v>
      </c>
      <c r="X33" s="302"/>
      <c r="Y33" s="302"/>
      <c r="Z33" s="302"/>
      <c r="AA33" s="302"/>
      <c r="AB33" s="302">
        <v>3858</v>
      </c>
      <c r="AC33" s="302"/>
      <c r="AD33" s="302"/>
      <c r="AE33" s="302"/>
      <c r="AF33" s="302"/>
      <c r="AG33" s="302">
        <v>4</v>
      </c>
      <c r="AH33" s="302"/>
      <c r="AI33" s="302"/>
      <c r="AJ33" s="302"/>
      <c r="AK33" s="302"/>
    </row>
    <row r="34" spans="2:37" ht="30" customHeight="1" x14ac:dyDescent="0.15">
      <c r="B34" s="239"/>
      <c r="C34" s="239"/>
      <c r="D34" s="593">
        <v>12</v>
      </c>
      <c r="E34" s="593"/>
      <c r="F34" s="182"/>
      <c r="G34" s="303">
        <v>25865</v>
      </c>
      <c r="H34" s="282"/>
      <c r="I34" s="282"/>
      <c r="J34" s="282"/>
      <c r="K34" s="282"/>
      <c r="L34" s="302">
        <v>1174</v>
      </c>
      <c r="M34" s="302"/>
      <c r="N34" s="302"/>
      <c r="O34" s="302"/>
      <c r="P34" s="302"/>
      <c r="Q34" s="302"/>
      <c r="R34" s="302">
        <v>969</v>
      </c>
      <c r="S34" s="302"/>
      <c r="T34" s="302"/>
      <c r="U34" s="302"/>
      <c r="V34" s="302"/>
      <c r="W34" s="302">
        <v>18690</v>
      </c>
      <c r="X34" s="302"/>
      <c r="Y34" s="302"/>
      <c r="Z34" s="302"/>
      <c r="AA34" s="302"/>
      <c r="AB34" s="302">
        <v>5010</v>
      </c>
      <c r="AC34" s="302"/>
      <c r="AD34" s="302"/>
      <c r="AE34" s="302"/>
      <c r="AF34" s="302"/>
      <c r="AG34" s="302">
        <v>22</v>
      </c>
      <c r="AH34" s="302"/>
      <c r="AI34" s="302"/>
      <c r="AJ34" s="302"/>
      <c r="AK34" s="302"/>
    </row>
    <row r="35" spans="2:37" ht="30" customHeight="1" x14ac:dyDescent="0.15">
      <c r="B35" s="262"/>
      <c r="C35" s="262"/>
      <c r="D35" s="592">
        <v>17</v>
      </c>
      <c r="E35" s="592"/>
      <c r="F35" s="189"/>
      <c r="G35" s="303">
        <v>26782</v>
      </c>
      <c r="H35" s="282"/>
      <c r="I35" s="282"/>
      <c r="J35" s="282"/>
      <c r="K35" s="282"/>
      <c r="L35" s="282">
        <v>1138</v>
      </c>
      <c r="M35" s="282"/>
      <c r="N35" s="282"/>
      <c r="O35" s="282"/>
      <c r="P35" s="282"/>
      <c r="Q35" s="282"/>
      <c r="R35" s="282">
        <v>855</v>
      </c>
      <c r="S35" s="282"/>
      <c r="T35" s="282"/>
      <c r="U35" s="282"/>
      <c r="V35" s="282"/>
      <c r="W35" s="282">
        <v>17851</v>
      </c>
      <c r="X35" s="282"/>
      <c r="Y35" s="282"/>
      <c r="Z35" s="282"/>
      <c r="AA35" s="282"/>
      <c r="AB35" s="282">
        <v>6935</v>
      </c>
      <c r="AC35" s="282"/>
      <c r="AD35" s="282"/>
      <c r="AE35" s="282"/>
      <c r="AF35" s="282"/>
      <c r="AG35" s="282">
        <v>3</v>
      </c>
      <c r="AH35" s="282"/>
      <c r="AI35" s="282"/>
      <c r="AJ35" s="282"/>
      <c r="AK35" s="282"/>
    </row>
    <row r="36" spans="2:37" ht="30" customHeight="1" x14ac:dyDescent="0.15">
      <c r="B36" s="262"/>
      <c r="C36" s="262"/>
      <c r="D36" s="592">
        <v>22</v>
      </c>
      <c r="E36" s="592"/>
      <c r="F36" s="185"/>
      <c r="G36" s="303">
        <v>27007</v>
      </c>
      <c r="H36" s="282"/>
      <c r="I36" s="282"/>
      <c r="J36" s="282"/>
      <c r="K36" s="282"/>
      <c r="L36" s="282">
        <v>1085</v>
      </c>
      <c r="M36" s="282"/>
      <c r="N36" s="282"/>
      <c r="O36" s="282"/>
      <c r="P36" s="282"/>
      <c r="Q36" s="282"/>
      <c r="R36" s="282">
        <v>715</v>
      </c>
      <c r="S36" s="282"/>
      <c r="T36" s="282"/>
      <c r="U36" s="282"/>
      <c r="V36" s="282"/>
      <c r="W36" s="282">
        <v>16390</v>
      </c>
      <c r="X36" s="282"/>
      <c r="Y36" s="282"/>
      <c r="Z36" s="282"/>
      <c r="AA36" s="282"/>
      <c r="AB36" s="282">
        <v>8543</v>
      </c>
      <c r="AC36" s="282"/>
      <c r="AD36" s="282"/>
      <c r="AE36" s="282"/>
      <c r="AF36" s="282"/>
      <c r="AG36" s="282">
        <v>274</v>
      </c>
      <c r="AH36" s="282"/>
      <c r="AI36" s="282"/>
      <c r="AJ36" s="282"/>
      <c r="AK36" s="282"/>
    </row>
    <row r="37" spans="2:37" ht="30" customHeight="1" x14ac:dyDescent="0.15">
      <c r="B37" s="264"/>
      <c r="C37" s="264"/>
      <c r="D37" s="591">
        <v>27</v>
      </c>
      <c r="E37" s="591"/>
      <c r="F37" s="190"/>
      <c r="G37" s="324">
        <v>26203</v>
      </c>
      <c r="H37" s="319"/>
      <c r="I37" s="319"/>
      <c r="J37" s="319"/>
      <c r="K37" s="319"/>
      <c r="L37" s="319">
        <v>1038</v>
      </c>
      <c r="M37" s="319"/>
      <c r="N37" s="319"/>
      <c r="O37" s="319"/>
      <c r="P37" s="319"/>
      <c r="Q37" s="319"/>
      <c r="R37" s="319">
        <v>687</v>
      </c>
      <c r="S37" s="319"/>
      <c r="T37" s="319"/>
      <c r="U37" s="319"/>
      <c r="V37" s="319"/>
      <c r="W37" s="319">
        <v>15305</v>
      </c>
      <c r="X37" s="319"/>
      <c r="Y37" s="319"/>
      <c r="Z37" s="319"/>
      <c r="AA37" s="319"/>
      <c r="AB37" s="319">
        <v>8662</v>
      </c>
      <c r="AC37" s="319"/>
      <c r="AD37" s="319"/>
      <c r="AE37" s="319"/>
      <c r="AF37" s="319"/>
      <c r="AG37" s="319">
        <v>511</v>
      </c>
      <c r="AH37" s="319"/>
      <c r="AI37" s="319"/>
      <c r="AJ37" s="319"/>
      <c r="AK37" s="319"/>
    </row>
    <row r="38" spans="2:37" ht="30" customHeight="1" x14ac:dyDescent="0.15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590" t="s">
        <v>26</v>
      </c>
      <c r="W38" s="590"/>
      <c r="X38" s="590"/>
      <c r="Y38" s="590"/>
      <c r="Z38" s="590"/>
      <c r="AA38" s="590"/>
      <c r="AB38" s="590"/>
      <c r="AC38" s="590"/>
      <c r="AD38" s="590"/>
      <c r="AE38" s="590"/>
      <c r="AF38" s="590"/>
      <c r="AG38" s="590"/>
      <c r="AH38" s="590"/>
      <c r="AI38" s="590"/>
      <c r="AJ38" s="590"/>
      <c r="AK38" s="590"/>
    </row>
    <row r="39" spans="2:37" ht="20.100000000000001" customHeight="1" x14ac:dyDescent="0.15"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</row>
    <row r="40" spans="2:37" ht="20.100000000000001" customHeight="1" x14ac:dyDescent="0.15"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</row>
    <row r="41" spans="2:37" ht="20.100000000000001" customHeight="1" x14ac:dyDescent="0.15"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</row>
    <row r="42" spans="2:37" ht="20.100000000000001" customHeight="1" x14ac:dyDescent="0.15"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</row>
    <row r="43" spans="2:37" ht="20.100000000000001" customHeight="1" x14ac:dyDescent="0.15"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</row>
  </sheetData>
  <mergeCells count="217"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X18:AB18"/>
    <mergeCell ref="AC18:AF18"/>
    <mergeCell ref="AG18:AK18"/>
    <mergeCell ref="AG19:AK19"/>
    <mergeCell ref="B20:C20"/>
    <mergeCell ref="D20:E20"/>
    <mergeCell ref="G20:I20"/>
    <mergeCell ref="J20:L20"/>
    <mergeCell ref="M20:O20"/>
    <mergeCell ref="P20:R20"/>
    <mergeCell ref="S20:W20"/>
    <mergeCell ref="X21:AB21"/>
    <mergeCell ref="AC21:AF21"/>
    <mergeCell ref="AG21:AK21"/>
    <mergeCell ref="B19:C19"/>
    <mergeCell ref="D19:E19"/>
    <mergeCell ref="G19:I19"/>
    <mergeCell ref="J19:L19"/>
    <mergeCell ref="M19:O19"/>
    <mergeCell ref="P19:R19"/>
    <mergeCell ref="S19:W19"/>
    <mergeCell ref="X19:AB19"/>
    <mergeCell ref="AC19:AF19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</mergeCells>
  <phoneticPr fontId="1"/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40"/>
  <sheetViews>
    <sheetView workbookViewId="0"/>
  </sheetViews>
  <sheetFormatPr defaultColWidth="3.625" defaultRowHeight="14.25" x14ac:dyDescent="0.15"/>
  <cols>
    <col min="1" max="3" width="3.625" style="58" customWidth="1"/>
    <col min="4" max="5" width="1.875" style="58" customWidth="1"/>
    <col min="6" max="15" width="3.625" style="58" customWidth="1"/>
    <col min="16" max="31" width="3.75" style="58" customWidth="1"/>
    <col min="32" max="256" width="3.625" style="58"/>
    <col min="257" max="259" width="3.625" style="58" customWidth="1"/>
    <col min="260" max="261" width="1.875" style="58" customWidth="1"/>
    <col min="262" max="271" width="3.625" style="58" customWidth="1"/>
    <col min="272" max="287" width="3.75" style="58" customWidth="1"/>
    <col min="288" max="512" width="3.625" style="58"/>
    <col min="513" max="515" width="3.625" style="58" customWidth="1"/>
    <col min="516" max="517" width="1.875" style="58" customWidth="1"/>
    <col min="518" max="527" width="3.625" style="58" customWidth="1"/>
    <col min="528" max="543" width="3.75" style="58" customWidth="1"/>
    <col min="544" max="768" width="3.625" style="58"/>
    <col min="769" max="771" width="3.625" style="58" customWidth="1"/>
    <col min="772" max="773" width="1.875" style="58" customWidth="1"/>
    <col min="774" max="783" width="3.625" style="58" customWidth="1"/>
    <col min="784" max="799" width="3.75" style="58" customWidth="1"/>
    <col min="800" max="1024" width="3.625" style="58"/>
    <col min="1025" max="1027" width="3.625" style="58" customWidth="1"/>
    <col min="1028" max="1029" width="1.875" style="58" customWidth="1"/>
    <col min="1030" max="1039" width="3.625" style="58" customWidth="1"/>
    <col min="1040" max="1055" width="3.75" style="58" customWidth="1"/>
    <col min="1056" max="1280" width="3.625" style="58"/>
    <col min="1281" max="1283" width="3.625" style="58" customWidth="1"/>
    <col min="1284" max="1285" width="1.875" style="58" customWidth="1"/>
    <col min="1286" max="1295" width="3.625" style="58" customWidth="1"/>
    <col min="1296" max="1311" width="3.75" style="58" customWidth="1"/>
    <col min="1312" max="1536" width="3.625" style="58"/>
    <col min="1537" max="1539" width="3.625" style="58" customWidth="1"/>
    <col min="1540" max="1541" width="1.875" style="58" customWidth="1"/>
    <col min="1542" max="1551" width="3.625" style="58" customWidth="1"/>
    <col min="1552" max="1567" width="3.75" style="58" customWidth="1"/>
    <col min="1568" max="1792" width="3.625" style="58"/>
    <col min="1793" max="1795" width="3.625" style="58" customWidth="1"/>
    <col min="1796" max="1797" width="1.875" style="58" customWidth="1"/>
    <col min="1798" max="1807" width="3.625" style="58" customWidth="1"/>
    <col min="1808" max="1823" width="3.75" style="58" customWidth="1"/>
    <col min="1824" max="2048" width="3.625" style="58"/>
    <col min="2049" max="2051" width="3.625" style="58" customWidth="1"/>
    <col min="2052" max="2053" width="1.875" style="58" customWidth="1"/>
    <col min="2054" max="2063" width="3.625" style="58" customWidth="1"/>
    <col min="2064" max="2079" width="3.75" style="58" customWidth="1"/>
    <col min="2080" max="2304" width="3.625" style="58"/>
    <col min="2305" max="2307" width="3.625" style="58" customWidth="1"/>
    <col min="2308" max="2309" width="1.875" style="58" customWidth="1"/>
    <col min="2310" max="2319" width="3.625" style="58" customWidth="1"/>
    <col min="2320" max="2335" width="3.75" style="58" customWidth="1"/>
    <col min="2336" max="2560" width="3.625" style="58"/>
    <col min="2561" max="2563" width="3.625" style="58" customWidth="1"/>
    <col min="2564" max="2565" width="1.875" style="58" customWidth="1"/>
    <col min="2566" max="2575" width="3.625" style="58" customWidth="1"/>
    <col min="2576" max="2591" width="3.75" style="58" customWidth="1"/>
    <col min="2592" max="2816" width="3.625" style="58"/>
    <col min="2817" max="2819" width="3.625" style="58" customWidth="1"/>
    <col min="2820" max="2821" width="1.875" style="58" customWidth="1"/>
    <col min="2822" max="2831" width="3.625" style="58" customWidth="1"/>
    <col min="2832" max="2847" width="3.75" style="58" customWidth="1"/>
    <col min="2848" max="3072" width="3.625" style="58"/>
    <col min="3073" max="3075" width="3.625" style="58" customWidth="1"/>
    <col min="3076" max="3077" width="1.875" style="58" customWidth="1"/>
    <col min="3078" max="3087" width="3.625" style="58" customWidth="1"/>
    <col min="3088" max="3103" width="3.75" style="58" customWidth="1"/>
    <col min="3104" max="3328" width="3.625" style="58"/>
    <col min="3329" max="3331" width="3.625" style="58" customWidth="1"/>
    <col min="3332" max="3333" width="1.875" style="58" customWidth="1"/>
    <col min="3334" max="3343" width="3.625" style="58" customWidth="1"/>
    <col min="3344" max="3359" width="3.75" style="58" customWidth="1"/>
    <col min="3360" max="3584" width="3.625" style="58"/>
    <col min="3585" max="3587" width="3.625" style="58" customWidth="1"/>
    <col min="3588" max="3589" width="1.875" style="58" customWidth="1"/>
    <col min="3590" max="3599" width="3.625" style="58" customWidth="1"/>
    <col min="3600" max="3615" width="3.75" style="58" customWidth="1"/>
    <col min="3616" max="3840" width="3.625" style="58"/>
    <col min="3841" max="3843" width="3.625" style="58" customWidth="1"/>
    <col min="3844" max="3845" width="1.875" style="58" customWidth="1"/>
    <col min="3846" max="3855" width="3.625" style="58" customWidth="1"/>
    <col min="3856" max="3871" width="3.75" style="58" customWidth="1"/>
    <col min="3872" max="4096" width="3.625" style="58"/>
    <col min="4097" max="4099" width="3.625" style="58" customWidth="1"/>
    <col min="4100" max="4101" width="1.875" style="58" customWidth="1"/>
    <col min="4102" max="4111" width="3.625" style="58" customWidth="1"/>
    <col min="4112" max="4127" width="3.75" style="58" customWidth="1"/>
    <col min="4128" max="4352" width="3.625" style="58"/>
    <col min="4353" max="4355" width="3.625" style="58" customWidth="1"/>
    <col min="4356" max="4357" width="1.875" style="58" customWidth="1"/>
    <col min="4358" max="4367" width="3.625" style="58" customWidth="1"/>
    <col min="4368" max="4383" width="3.75" style="58" customWidth="1"/>
    <col min="4384" max="4608" width="3.625" style="58"/>
    <col min="4609" max="4611" width="3.625" style="58" customWidth="1"/>
    <col min="4612" max="4613" width="1.875" style="58" customWidth="1"/>
    <col min="4614" max="4623" width="3.625" style="58" customWidth="1"/>
    <col min="4624" max="4639" width="3.75" style="58" customWidth="1"/>
    <col min="4640" max="4864" width="3.625" style="58"/>
    <col min="4865" max="4867" width="3.625" style="58" customWidth="1"/>
    <col min="4868" max="4869" width="1.875" style="58" customWidth="1"/>
    <col min="4870" max="4879" width="3.625" style="58" customWidth="1"/>
    <col min="4880" max="4895" width="3.75" style="58" customWidth="1"/>
    <col min="4896" max="5120" width="3.625" style="58"/>
    <col min="5121" max="5123" width="3.625" style="58" customWidth="1"/>
    <col min="5124" max="5125" width="1.875" style="58" customWidth="1"/>
    <col min="5126" max="5135" width="3.625" style="58" customWidth="1"/>
    <col min="5136" max="5151" width="3.75" style="58" customWidth="1"/>
    <col min="5152" max="5376" width="3.625" style="58"/>
    <col min="5377" max="5379" width="3.625" style="58" customWidth="1"/>
    <col min="5380" max="5381" width="1.875" style="58" customWidth="1"/>
    <col min="5382" max="5391" width="3.625" style="58" customWidth="1"/>
    <col min="5392" max="5407" width="3.75" style="58" customWidth="1"/>
    <col min="5408" max="5632" width="3.625" style="58"/>
    <col min="5633" max="5635" width="3.625" style="58" customWidth="1"/>
    <col min="5636" max="5637" width="1.875" style="58" customWidth="1"/>
    <col min="5638" max="5647" width="3.625" style="58" customWidth="1"/>
    <col min="5648" max="5663" width="3.75" style="58" customWidth="1"/>
    <col min="5664" max="5888" width="3.625" style="58"/>
    <col min="5889" max="5891" width="3.625" style="58" customWidth="1"/>
    <col min="5892" max="5893" width="1.875" style="58" customWidth="1"/>
    <col min="5894" max="5903" width="3.625" style="58" customWidth="1"/>
    <col min="5904" max="5919" width="3.75" style="58" customWidth="1"/>
    <col min="5920" max="6144" width="3.625" style="58"/>
    <col min="6145" max="6147" width="3.625" style="58" customWidth="1"/>
    <col min="6148" max="6149" width="1.875" style="58" customWidth="1"/>
    <col min="6150" max="6159" width="3.625" style="58" customWidth="1"/>
    <col min="6160" max="6175" width="3.75" style="58" customWidth="1"/>
    <col min="6176" max="6400" width="3.625" style="58"/>
    <col min="6401" max="6403" width="3.625" style="58" customWidth="1"/>
    <col min="6404" max="6405" width="1.875" style="58" customWidth="1"/>
    <col min="6406" max="6415" width="3.625" style="58" customWidth="1"/>
    <col min="6416" max="6431" width="3.75" style="58" customWidth="1"/>
    <col min="6432" max="6656" width="3.625" style="58"/>
    <col min="6657" max="6659" width="3.625" style="58" customWidth="1"/>
    <col min="6660" max="6661" width="1.875" style="58" customWidth="1"/>
    <col min="6662" max="6671" width="3.625" style="58" customWidth="1"/>
    <col min="6672" max="6687" width="3.75" style="58" customWidth="1"/>
    <col min="6688" max="6912" width="3.625" style="58"/>
    <col min="6913" max="6915" width="3.625" style="58" customWidth="1"/>
    <col min="6916" max="6917" width="1.875" style="58" customWidth="1"/>
    <col min="6918" max="6927" width="3.625" style="58" customWidth="1"/>
    <col min="6928" max="6943" width="3.75" style="58" customWidth="1"/>
    <col min="6944" max="7168" width="3.625" style="58"/>
    <col min="7169" max="7171" width="3.625" style="58" customWidth="1"/>
    <col min="7172" max="7173" width="1.875" style="58" customWidth="1"/>
    <col min="7174" max="7183" width="3.625" style="58" customWidth="1"/>
    <col min="7184" max="7199" width="3.75" style="58" customWidth="1"/>
    <col min="7200" max="7424" width="3.625" style="58"/>
    <col min="7425" max="7427" width="3.625" style="58" customWidth="1"/>
    <col min="7428" max="7429" width="1.875" style="58" customWidth="1"/>
    <col min="7430" max="7439" width="3.625" style="58" customWidth="1"/>
    <col min="7440" max="7455" width="3.75" style="58" customWidth="1"/>
    <col min="7456" max="7680" width="3.625" style="58"/>
    <col min="7681" max="7683" width="3.625" style="58" customWidth="1"/>
    <col min="7684" max="7685" width="1.875" style="58" customWidth="1"/>
    <col min="7686" max="7695" width="3.625" style="58" customWidth="1"/>
    <col min="7696" max="7711" width="3.75" style="58" customWidth="1"/>
    <col min="7712" max="7936" width="3.625" style="58"/>
    <col min="7937" max="7939" width="3.625" style="58" customWidth="1"/>
    <col min="7940" max="7941" width="1.875" style="58" customWidth="1"/>
    <col min="7942" max="7951" width="3.625" style="58" customWidth="1"/>
    <col min="7952" max="7967" width="3.75" style="58" customWidth="1"/>
    <col min="7968" max="8192" width="3.625" style="58"/>
    <col min="8193" max="8195" width="3.625" style="58" customWidth="1"/>
    <col min="8196" max="8197" width="1.875" style="58" customWidth="1"/>
    <col min="8198" max="8207" width="3.625" style="58" customWidth="1"/>
    <col min="8208" max="8223" width="3.75" style="58" customWidth="1"/>
    <col min="8224" max="8448" width="3.625" style="58"/>
    <col min="8449" max="8451" width="3.625" style="58" customWidth="1"/>
    <col min="8452" max="8453" width="1.875" style="58" customWidth="1"/>
    <col min="8454" max="8463" width="3.625" style="58" customWidth="1"/>
    <col min="8464" max="8479" width="3.75" style="58" customWidth="1"/>
    <col min="8480" max="8704" width="3.625" style="58"/>
    <col min="8705" max="8707" width="3.625" style="58" customWidth="1"/>
    <col min="8708" max="8709" width="1.875" style="58" customWidth="1"/>
    <col min="8710" max="8719" width="3.625" style="58" customWidth="1"/>
    <col min="8720" max="8735" width="3.75" style="58" customWidth="1"/>
    <col min="8736" max="8960" width="3.625" style="58"/>
    <col min="8961" max="8963" width="3.625" style="58" customWidth="1"/>
    <col min="8964" max="8965" width="1.875" style="58" customWidth="1"/>
    <col min="8966" max="8975" width="3.625" style="58" customWidth="1"/>
    <col min="8976" max="8991" width="3.75" style="58" customWidth="1"/>
    <col min="8992" max="9216" width="3.625" style="58"/>
    <col min="9217" max="9219" width="3.625" style="58" customWidth="1"/>
    <col min="9220" max="9221" width="1.875" style="58" customWidth="1"/>
    <col min="9222" max="9231" width="3.625" style="58" customWidth="1"/>
    <col min="9232" max="9247" width="3.75" style="58" customWidth="1"/>
    <col min="9248" max="9472" width="3.625" style="58"/>
    <col min="9473" max="9475" width="3.625" style="58" customWidth="1"/>
    <col min="9476" max="9477" width="1.875" style="58" customWidth="1"/>
    <col min="9478" max="9487" width="3.625" style="58" customWidth="1"/>
    <col min="9488" max="9503" width="3.75" style="58" customWidth="1"/>
    <col min="9504" max="9728" width="3.625" style="58"/>
    <col min="9729" max="9731" width="3.625" style="58" customWidth="1"/>
    <col min="9732" max="9733" width="1.875" style="58" customWidth="1"/>
    <col min="9734" max="9743" width="3.625" style="58" customWidth="1"/>
    <col min="9744" max="9759" width="3.75" style="58" customWidth="1"/>
    <col min="9760" max="9984" width="3.625" style="58"/>
    <col min="9985" max="9987" width="3.625" style="58" customWidth="1"/>
    <col min="9988" max="9989" width="1.875" style="58" customWidth="1"/>
    <col min="9990" max="9999" width="3.625" style="58" customWidth="1"/>
    <col min="10000" max="10015" width="3.75" style="58" customWidth="1"/>
    <col min="10016" max="10240" width="3.625" style="58"/>
    <col min="10241" max="10243" width="3.625" style="58" customWidth="1"/>
    <col min="10244" max="10245" width="1.875" style="58" customWidth="1"/>
    <col min="10246" max="10255" width="3.625" style="58" customWidth="1"/>
    <col min="10256" max="10271" width="3.75" style="58" customWidth="1"/>
    <col min="10272" max="10496" width="3.625" style="58"/>
    <col min="10497" max="10499" width="3.625" style="58" customWidth="1"/>
    <col min="10500" max="10501" width="1.875" style="58" customWidth="1"/>
    <col min="10502" max="10511" width="3.625" style="58" customWidth="1"/>
    <col min="10512" max="10527" width="3.75" style="58" customWidth="1"/>
    <col min="10528" max="10752" width="3.625" style="58"/>
    <col min="10753" max="10755" width="3.625" style="58" customWidth="1"/>
    <col min="10756" max="10757" width="1.875" style="58" customWidth="1"/>
    <col min="10758" max="10767" width="3.625" style="58" customWidth="1"/>
    <col min="10768" max="10783" width="3.75" style="58" customWidth="1"/>
    <col min="10784" max="11008" width="3.625" style="58"/>
    <col min="11009" max="11011" width="3.625" style="58" customWidth="1"/>
    <col min="11012" max="11013" width="1.875" style="58" customWidth="1"/>
    <col min="11014" max="11023" width="3.625" style="58" customWidth="1"/>
    <col min="11024" max="11039" width="3.75" style="58" customWidth="1"/>
    <col min="11040" max="11264" width="3.625" style="58"/>
    <col min="11265" max="11267" width="3.625" style="58" customWidth="1"/>
    <col min="11268" max="11269" width="1.875" style="58" customWidth="1"/>
    <col min="11270" max="11279" width="3.625" style="58" customWidth="1"/>
    <col min="11280" max="11295" width="3.75" style="58" customWidth="1"/>
    <col min="11296" max="11520" width="3.625" style="58"/>
    <col min="11521" max="11523" width="3.625" style="58" customWidth="1"/>
    <col min="11524" max="11525" width="1.875" style="58" customWidth="1"/>
    <col min="11526" max="11535" width="3.625" style="58" customWidth="1"/>
    <col min="11536" max="11551" width="3.75" style="58" customWidth="1"/>
    <col min="11552" max="11776" width="3.625" style="58"/>
    <col min="11777" max="11779" width="3.625" style="58" customWidth="1"/>
    <col min="11780" max="11781" width="1.875" style="58" customWidth="1"/>
    <col min="11782" max="11791" width="3.625" style="58" customWidth="1"/>
    <col min="11792" max="11807" width="3.75" style="58" customWidth="1"/>
    <col min="11808" max="12032" width="3.625" style="58"/>
    <col min="12033" max="12035" width="3.625" style="58" customWidth="1"/>
    <col min="12036" max="12037" width="1.875" style="58" customWidth="1"/>
    <col min="12038" max="12047" width="3.625" style="58" customWidth="1"/>
    <col min="12048" max="12063" width="3.75" style="58" customWidth="1"/>
    <col min="12064" max="12288" width="3.625" style="58"/>
    <col min="12289" max="12291" width="3.625" style="58" customWidth="1"/>
    <col min="12292" max="12293" width="1.875" style="58" customWidth="1"/>
    <col min="12294" max="12303" width="3.625" style="58" customWidth="1"/>
    <col min="12304" max="12319" width="3.75" style="58" customWidth="1"/>
    <col min="12320" max="12544" width="3.625" style="58"/>
    <col min="12545" max="12547" width="3.625" style="58" customWidth="1"/>
    <col min="12548" max="12549" width="1.875" style="58" customWidth="1"/>
    <col min="12550" max="12559" width="3.625" style="58" customWidth="1"/>
    <col min="12560" max="12575" width="3.75" style="58" customWidth="1"/>
    <col min="12576" max="12800" width="3.625" style="58"/>
    <col min="12801" max="12803" width="3.625" style="58" customWidth="1"/>
    <col min="12804" max="12805" width="1.875" style="58" customWidth="1"/>
    <col min="12806" max="12815" width="3.625" style="58" customWidth="1"/>
    <col min="12816" max="12831" width="3.75" style="58" customWidth="1"/>
    <col min="12832" max="13056" width="3.625" style="58"/>
    <col min="13057" max="13059" width="3.625" style="58" customWidth="1"/>
    <col min="13060" max="13061" width="1.875" style="58" customWidth="1"/>
    <col min="13062" max="13071" width="3.625" style="58" customWidth="1"/>
    <col min="13072" max="13087" width="3.75" style="58" customWidth="1"/>
    <col min="13088" max="13312" width="3.625" style="58"/>
    <col min="13313" max="13315" width="3.625" style="58" customWidth="1"/>
    <col min="13316" max="13317" width="1.875" style="58" customWidth="1"/>
    <col min="13318" max="13327" width="3.625" style="58" customWidth="1"/>
    <col min="13328" max="13343" width="3.75" style="58" customWidth="1"/>
    <col min="13344" max="13568" width="3.625" style="58"/>
    <col min="13569" max="13571" width="3.625" style="58" customWidth="1"/>
    <col min="13572" max="13573" width="1.875" style="58" customWidth="1"/>
    <col min="13574" max="13583" width="3.625" style="58" customWidth="1"/>
    <col min="13584" max="13599" width="3.75" style="58" customWidth="1"/>
    <col min="13600" max="13824" width="3.625" style="58"/>
    <col min="13825" max="13827" width="3.625" style="58" customWidth="1"/>
    <col min="13828" max="13829" width="1.875" style="58" customWidth="1"/>
    <col min="13830" max="13839" width="3.625" style="58" customWidth="1"/>
    <col min="13840" max="13855" width="3.75" style="58" customWidth="1"/>
    <col min="13856" max="14080" width="3.625" style="58"/>
    <col min="14081" max="14083" width="3.625" style="58" customWidth="1"/>
    <col min="14084" max="14085" width="1.875" style="58" customWidth="1"/>
    <col min="14086" max="14095" width="3.625" style="58" customWidth="1"/>
    <col min="14096" max="14111" width="3.75" style="58" customWidth="1"/>
    <col min="14112" max="14336" width="3.625" style="58"/>
    <col min="14337" max="14339" width="3.625" style="58" customWidth="1"/>
    <col min="14340" max="14341" width="1.875" style="58" customWidth="1"/>
    <col min="14342" max="14351" width="3.625" style="58" customWidth="1"/>
    <col min="14352" max="14367" width="3.75" style="58" customWidth="1"/>
    <col min="14368" max="14592" width="3.625" style="58"/>
    <col min="14593" max="14595" width="3.625" style="58" customWidth="1"/>
    <col min="14596" max="14597" width="1.875" style="58" customWidth="1"/>
    <col min="14598" max="14607" width="3.625" style="58" customWidth="1"/>
    <col min="14608" max="14623" width="3.75" style="58" customWidth="1"/>
    <col min="14624" max="14848" width="3.625" style="58"/>
    <col min="14849" max="14851" width="3.625" style="58" customWidth="1"/>
    <col min="14852" max="14853" width="1.875" style="58" customWidth="1"/>
    <col min="14854" max="14863" width="3.625" style="58" customWidth="1"/>
    <col min="14864" max="14879" width="3.75" style="58" customWidth="1"/>
    <col min="14880" max="15104" width="3.625" style="58"/>
    <col min="15105" max="15107" width="3.625" style="58" customWidth="1"/>
    <col min="15108" max="15109" width="1.875" style="58" customWidth="1"/>
    <col min="15110" max="15119" width="3.625" style="58" customWidth="1"/>
    <col min="15120" max="15135" width="3.75" style="58" customWidth="1"/>
    <col min="15136" max="15360" width="3.625" style="58"/>
    <col min="15361" max="15363" width="3.625" style="58" customWidth="1"/>
    <col min="15364" max="15365" width="1.875" style="58" customWidth="1"/>
    <col min="15366" max="15375" width="3.625" style="58" customWidth="1"/>
    <col min="15376" max="15391" width="3.75" style="58" customWidth="1"/>
    <col min="15392" max="15616" width="3.625" style="58"/>
    <col min="15617" max="15619" width="3.625" style="58" customWidth="1"/>
    <col min="15620" max="15621" width="1.875" style="58" customWidth="1"/>
    <col min="15622" max="15631" width="3.625" style="58" customWidth="1"/>
    <col min="15632" max="15647" width="3.75" style="58" customWidth="1"/>
    <col min="15648" max="15872" width="3.625" style="58"/>
    <col min="15873" max="15875" width="3.625" style="58" customWidth="1"/>
    <col min="15876" max="15877" width="1.875" style="58" customWidth="1"/>
    <col min="15878" max="15887" width="3.625" style="58" customWidth="1"/>
    <col min="15888" max="15903" width="3.75" style="58" customWidth="1"/>
    <col min="15904" max="16128" width="3.625" style="58"/>
    <col min="16129" max="16131" width="3.625" style="58" customWidth="1"/>
    <col min="16132" max="16133" width="1.875" style="58" customWidth="1"/>
    <col min="16134" max="16143" width="3.625" style="58" customWidth="1"/>
    <col min="16144" max="16159" width="3.75" style="58" customWidth="1"/>
    <col min="16160" max="16384" width="3.625" style="58"/>
  </cols>
  <sheetData>
    <row r="1" spans="2:31" ht="20.100000000000001" customHeight="1" x14ac:dyDescent="0.15">
      <c r="B1" s="242" t="s">
        <v>577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</row>
    <row r="2" spans="2:31" ht="20.100000000000001" customHeight="1" thickBot="1" x14ac:dyDescent="0.2"/>
    <row r="3" spans="2:31" ht="20.100000000000001" customHeight="1" x14ac:dyDescent="0.15">
      <c r="B3" s="498" t="s">
        <v>1</v>
      </c>
      <c r="C3" s="471"/>
      <c r="D3" s="471"/>
      <c r="E3" s="471"/>
      <c r="F3" s="471"/>
      <c r="G3" s="471" t="s">
        <v>5</v>
      </c>
      <c r="H3" s="471"/>
      <c r="I3" s="471"/>
      <c r="J3" s="471"/>
      <c r="K3" s="471"/>
      <c r="L3" s="471"/>
      <c r="M3" s="471"/>
      <c r="N3" s="471"/>
      <c r="O3" s="471"/>
      <c r="P3" s="691" t="s">
        <v>578</v>
      </c>
      <c r="Q3" s="471"/>
      <c r="R3" s="471"/>
      <c r="S3" s="471"/>
      <c r="T3" s="471" t="s">
        <v>579</v>
      </c>
      <c r="U3" s="471"/>
      <c r="V3" s="471"/>
      <c r="W3" s="471"/>
      <c r="X3" s="691" t="s">
        <v>580</v>
      </c>
      <c r="Y3" s="691"/>
      <c r="Z3" s="691"/>
      <c r="AA3" s="691"/>
      <c r="AB3" s="693" t="s">
        <v>581</v>
      </c>
      <c r="AC3" s="270"/>
      <c r="AD3" s="270"/>
      <c r="AE3" s="271"/>
    </row>
    <row r="4" spans="2:31" ht="20.100000000000001" customHeight="1" x14ac:dyDescent="0.15">
      <c r="B4" s="493"/>
      <c r="C4" s="658"/>
      <c r="D4" s="658"/>
      <c r="E4" s="658"/>
      <c r="F4" s="658"/>
      <c r="G4" s="658" t="s">
        <v>237</v>
      </c>
      <c r="H4" s="658"/>
      <c r="I4" s="658"/>
      <c r="J4" s="658" t="s">
        <v>3</v>
      </c>
      <c r="K4" s="658"/>
      <c r="L4" s="658"/>
      <c r="M4" s="658" t="s">
        <v>4</v>
      </c>
      <c r="N4" s="658"/>
      <c r="O4" s="658"/>
      <c r="P4" s="658"/>
      <c r="Q4" s="658"/>
      <c r="R4" s="658"/>
      <c r="S4" s="658"/>
      <c r="T4" s="658"/>
      <c r="U4" s="658"/>
      <c r="V4" s="658"/>
      <c r="W4" s="658"/>
      <c r="X4" s="692"/>
      <c r="Y4" s="692"/>
      <c r="Z4" s="692"/>
      <c r="AA4" s="692"/>
      <c r="AB4" s="426"/>
      <c r="AC4" s="426"/>
      <c r="AD4" s="426"/>
      <c r="AE4" s="694"/>
    </row>
    <row r="5" spans="2:31" ht="30" customHeight="1" x14ac:dyDescent="0.15">
      <c r="B5" s="680"/>
      <c r="C5" s="680"/>
      <c r="D5" s="680"/>
      <c r="E5" s="680"/>
      <c r="F5" s="680"/>
      <c r="G5" s="679"/>
      <c r="H5" s="680"/>
      <c r="I5" s="680"/>
      <c r="J5" s="680"/>
      <c r="K5" s="680"/>
      <c r="L5" s="680"/>
      <c r="M5" s="680"/>
      <c r="N5" s="680"/>
      <c r="O5" s="680"/>
      <c r="P5" s="690" t="s">
        <v>582</v>
      </c>
      <c r="Q5" s="690"/>
      <c r="R5" s="690"/>
      <c r="S5" s="690"/>
      <c r="T5" s="690" t="s">
        <v>583</v>
      </c>
      <c r="U5" s="690"/>
      <c r="V5" s="690"/>
      <c r="W5" s="690"/>
      <c r="X5" s="690" t="s">
        <v>582</v>
      </c>
      <c r="Y5" s="690"/>
      <c r="Z5" s="690"/>
      <c r="AA5" s="690"/>
      <c r="AB5" s="680"/>
      <c r="AC5" s="680"/>
      <c r="AD5" s="680"/>
      <c r="AE5" s="680"/>
    </row>
    <row r="6" spans="2:31" ht="30" customHeight="1" x14ac:dyDescent="0.15">
      <c r="B6" s="650" t="s">
        <v>0</v>
      </c>
      <c r="C6" s="650"/>
      <c r="D6" s="239">
        <v>60</v>
      </c>
      <c r="E6" s="239"/>
      <c r="F6" s="58" t="s">
        <v>1</v>
      </c>
      <c r="G6" s="240">
        <v>49259</v>
      </c>
      <c r="H6" s="241"/>
      <c r="I6" s="241"/>
      <c r="J6" s="236">
        <v>23390</v>
      </c>
      <c r="K6" s="236"/>
      <c r="L6" s="236"/>
      <c r="M6" s="236">
        <v>25869</v>
      </c>
      <c r="N6" s="236"/>
      <c r="O6" s="236"/>
      <c r="P6" s="689">
        <v>56.1</v>
      </c>
      <c r="Q6" s="689"/>
      <c r="R6" s="689"/>
      <c r="S6" s="689"/>
      <c r="T6" s="689">
        <v>8.5</v>
      </c>
      <c r="U6" s="689"/>
      <c r="V6" s="689"/>
      <c r="W6" s="689"/>
      <c r="X6" s="689">
        <v>10</v>
      </c>
      <c r="Y6" s="689"/>
      <c r="Z6" s="689"/>
      <c r="AA6" s="689"/>
      <c r="AB6" s="689">
        <v>5795.2</v>
      </c>
      <c r="AC6" s="689"/>
      <c r="AD6" s="689"/>
      <c r="AE6" s="689"/>
    </row>
    <row r="7" spans="2:31" ht="30" customHeight="1" x14ac:dyDescent="0.15">
      <c r="B7" s="650" t="s">
        <v>28</v>
      </c>
      <c r="C7" s="650"/>
      <c r="D7" s="239">
        <v>2</v>
      </c>
      <c r="E7" s="239"/>
      <c r="F7" s="58" t="s">
        <v>1</v>
      </c>
      <c r="G7" s="240">
        <v>52768</v>
      </c>
      <c r="H7" s="241"/>
      <c r="I7" s="241"/>
      <c r="J7" s="236">
        <v>25036</v>
      </c>
      <c r="K7" s="236"/>
      <c r="L7" s="236"/>
      <c r="M7" s="236">
        <v>27732</v>
      </c>
      <c r="N7" s="236"/>
      <c r="O7" s="236"/>
      <c r="P7" s="689">
        <v>62</v>
      </c>
      <c r="Q7" s="689"/>
      <c r="R7" s="689"/>
      <c r="S7" s="689"/>
      <c r="T7" s="689">
        <v>10.4</v>
      </c>
      <c r="U7" s="689"/>
      <c r="V7" s="689"/>
      <c r="W7" s="689"/>
      <c r="X7" s="689">
        <v>12.4</v>
      </c>
      <c r="Y7" s="689"/>
      <c r="Z7" s="689"/>
      <c r="AA7" s="689"/>
      <c r="AB7" s="689">
        <v>5073.8</v>
      </c>
      <c r="AC7" s="689"/>
      <c r="AD7" s="689"/>
      <c r="AE7" s="689"/>
    </row>
    <row r="8" spans="2:31" ht="30" customHeight="1" x14ac:dyDescent="0.15">
      <c r="B8" s="650"/>
      <c r="C8" s="650"/>
      <c r="D8" s="239">
        <v>7</v>
      </c>
      <c r="E8" s="239"/>
      <c r="G8" s="240">
        <v>50032</v>
      </c>
      <c r="H8" s="241"/>
      <c r="I8" s="241"/>
      <c r="J8" s="236">
        <v>23825</v>
      </c>
      <c r="K8" s="236"/>
      <c r="L8" s="236"/>
      <c r="M8" s="236">
        <v>26207</v>
      </c>
      <c r="N8" s="236"/>
      <c r="O8" s="236"/>
      <c r="P8" s="689">
        <v>60.9</v>
      </c>
      <c r="Q8" s="689"/>
      <c r="R8" s="689"/>
      <c r="S8" s="689"/>
      <c r="T8" s="689">
        <v>10.7</v>
      </c>
      <c r="U8" s="689"/>
      <c r="V8" s="689"/>
      <c r="W8" s="689"/>
      <c r="X8" s="689">
        <v>12.8</v>
      </c>
      <c r="Y8" s="689"/>
      <c r="Z8" s="689"/>
      <c r="AA8" s="689"/>
      <c r="AB8" s="689">
        <v>4693.3999999999996</v>
      </c>
      <c r="AC8" s="689"/>
      <c r="AD8" s="689"/>
      <c r="AE8" s="689"/>
    </row>
    <row r="9" spans="2:31" ht="30" customHeight="1" x14ac:dyDescent="0.15">
      <c r="D9" s="239">
        <v>12</v>
      </c>
      <c r="E9" s="239"/>
      <c r="G9" s="240">
        <v>42296</v>
      </c>
      <c r="H9" s="241"/>
      <c r="I9" s="241"/>
      <c r="J9" s="236">
        <v>20125</v>
      </c>
      <c r="K9" s="236"/>
      <c r="L9" s="236"/>
      <c r="M9" s="236">
        <v>22171</v>
      </c>
      <c r="N9" s="236"/>
      <c r="O9" s="236"/>
      <c r="P9" s="689">
        <v>53.7</v>
      </c>
      <c r="Q9" s="689"/>
      <c r="R9" s="689"/>
      <c r="S9" s="689"/>
      <c r="T9" s="689">
        <v>9.9</v>
      </c>
      <c r="U9" s="689"/>
      <c r="V9" s="689"/>
      <c r="W9" s="689"/>
      <c r="X9" s="689">
        <v>11.8</v>
      </c>
      <c r="Y9" s="689"/>
      <c r="Z9" s="689"/>
      <c r="AA9" s="689"/>
      <c r="AB9" s="689">
        <v>4272.3</v>
      </c>
      <c r="AC9" s="689"/>
      <c r="AD9" s="689"/>
      <c r="AE9" s="689"/>
    </row>
    <row r="10" spans="2:31" ht="30" customHeight="1" x14ac:dyDescent="0.15">
      <c r="B10" s="650"/>
      <c r="C10" s="650"/>
      <c r="D10" s="239">
        <v>17</v>
      </c>
      <c r="E10" s="239"/>
      <c r="G10" s="240">
        <v>39412</v>
      </c>
      <c r="H10" s="241"/>
      <c r="I10" s="241"/>
      <c r="J10" s="236">
        <v>18739</v>
      </c>
      <c r="K10" s="236"/>
      <c r="L10" s="236"/>
      <c r="M10" s="236">
        <v>20673</v>
      </c>
      <c r="N10" s="236"/>
      <c r="O10" s="236"/>
      <c r="P10" s="689">
        <v>52.5</v>
      </c>
      <c r="Q10" s="689"/>
      <c r="R10" s="689"/>
      <c r="S10" s="689"/>
      <c r="T10" s="689">
        <v>9.9</v>
      </c>
      <c r="U10" s="689"/>
      <c r="V10" s="689"/>
      <c r="W10" s="689"/>
      <c r="X10" s="689">
        <v>11.8</v>
      </c>
      <c r="Y10" s="689"/>
      <c r="Z10" s="689"/>
      <c r="AA10" s="689"/>
      <c r="AB10" s="689">
        <v>3981</v>
      </c>
      <c r="AC10" s="689"/>
      <c r="AD10" s="689"/>
      <c r="AE10" s="689"/>
    </row>
    <row r="11" spans="2:31" ht="30" customHeight="1" x14ac:dyDescent="0.15">
      <c r="B11" s="649"/>
      <c r="C11" s="649"/>
      <c r="D11" s="262">
        <v>22</v>
      </c>
      <c r="E11" s="262"/>
      <c r="F11" s="191"/>
      <c r="G11" s="240">
        <v>35761</v>
      </c>
      <c r="H11" s="241"/>
      <c r="I11" s="241"/>
      <c r="J11" s="241">
        <v>17170</v>
      </c>
      <c r="K11" s="241"/>
      <c r="L11" s="241"/>
      <c r="M11" s="241">
        <v>18591</v>
      </c>
      <c r="N11" s="241"/>
      <c r="O11" s="241"/>
      <c r="P11" s="648">
        <v>50.9</v>
      </c>
      <c r="Q11" s="648"/>
      <c r="R11" s="648"/>
      <c r="S11" s="648"/>
      <c r="T11" s="648">
        <v>9.6999999999999993</v>
      </c>
      <c r="U11" s="648"/>
      <c r="V11" s="648"/>
      <c r="W11" s="648"/>
      <c r="X11" s="648">
        <v>11.6</v>
      </c>
      <c r="Y11" s="648"/>
      <c r="Z11" s="648"/>
      <c r="AA11" s="648"/>
      <c r="AB11" s="648">
        <v>3686.7</v>
      </c>
      <c r="AC11" s="648"/>
      <c r="AD11" s="648"/>
      <c r="AE11" s="648"/>
    </row>
    <row r="12" spans="2:31" ht="30" customHeight="1" x14ac:dyDescent="0.15">
      <c r="B12" s="192"/>
      <c r="C12" s="192"/>
      <c r="D12" s="264">
        <v>27</v>
      </c>
      <c r="E12" s="264"/>
      <c r="F12" s="193"/>
      <c r="G12" s="370">
        <v>31947</v>
      </c>
      <c r="H12" s="267"/>
      <c r="I12" s="267"/>
      <c r="J12" s="267">
        <v>15281</v>
      </c>
      <c r="K12" s="267"/>
      <c r="L12" s="267"/>
      <c r="M12" s="267">
        <v>16666</v>
      </c>
      <c r="N12" s="267"/>
      <c r="O12" s="267"/>
      <c r="P12" s="646">
        <v>49.6</v>
      </c>
      <c r="Q12" s="646"/>
      <c r="R12" s="646"/>
      <c r="S12" s="646"/>
      <c r="T12" s="646">
        <v>9.57</v>
      </c>
      <c r="U12" s="646"/>
      <c r="V12" s="646"/>
      <c r="W12" s="646"/>
      <c r="X12" s="646">
        <v>11.4</v>
      </c>
      <c r="Y12" s="646"/>
      <c r="Z12" s="646"/>
      <c r="AA12" s="646"/>
      <c r="AB12" s="646">
        <v>3338.2</v>
      </c>
      <c r="AC12" s="646"/>
      <c r="AD12" s="646"/>
      <c r="AE12" s="646"/>
    </row>
    <row r="13" spans="2:31" ht="20.100000000000001" customHeight="1" x14ac:dyDescent="0.15">
      <c r="T13" s="678" t="s">
        <v>26</v>
      </c>
      <c r="U13" s="678"/>
      <c r="V13" s="678"/>
      <c r="W13" s="678"/>
      <c r="X13" s="678"/>
      <c r="Y13" s="678"/>
      <c r="Z13" s="678"/>
      <c r="AA13" s="678"/>
      <c r="AB13" s="678"/>
      <c r="AC13" s="678"/>
      <c r="AD13" s="678"/>
      <c r="AE13" s="678"/>
    </row>
    <row r="14" spans="2:31" ht="20.100000000000001" customHeight="1" x14ac:dyDescent="0.15"/>
    <row r="15" spans="2:31" ht="20.100000000000001" customHeight="1" x14ac:dyDescent="0.15">
      <c r="B15" s="242" t="s">
        <v>584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</row>
    <row r="16" spans="2:31" ht="20.100000000000001" customHeight="1" thickBot="1" x14ac:dyDescent="0.2"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</row>
    <row r="17" spans="2:31" ht="20.100000000000001" customHeight="1" x14ac:dyDescent="0.15">
      <c r="B17" s="498" t="s">
        <v>1</v>
      </c>
      <c r="C17" s="471"/>
      <c r="D17" s="471"/>
      <c r="E17" s="471"/>
      <c r="F17" s="471"/>
      <c r="G17" s="471" t="s">
        <v>585</v>
      </c>
      <c r="H17" s="471"/>
      <c r="I17" s="471"/>
      <c r="J17" s="471"/>
      <c r="K17" s="471"/>
      <c r="L17" s="471"/>
      <c r="M17" s="471"/>
      <c r="N17" s="471"/>
      <c r="O17" s="471"/>
      <c r="P17" s="471"/>
      <c r="Q17" s="471" t="s">
        <v>586</v>
      </c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3"/>
    </row>
    <row r="18" spans="2:31" ht="20.100000000000001" customHeight="1" x14ac:dyDescent="0.15">
      <c r="B18" s="493"/>
      <c r="C18" s="658"/>
      <c r="D18" s="658"/>
      <c r="E18" s="658"/>
      <c r="F18" s="658"/>
      <c r="G18" s="658" t="s">
        <v>290</v>
      </c>
      <c r="H18" s="658"/>
      <c r="I18" s="658"/>
      <c r="J18" s="658"/>
      <c r="K18" s="658"/>
      <c r="L18" s="679" t="s">
        <v>587</v>
      </c>
      <c r="M18" s="680"/>
      <c r="N18" s="680"/>
      <c r="O18" s="680"/>
      <c r="P18" s="681"/>
      <c r="Q18" s="679" t="s">
        <v>290</v>
      </c>
      <c r="R18" s="680"/>
      <c r="S18" s="680"/>
      <c r="T18" s="680"/>
      <c r="U18" s="681"/>
      <c r="V18" s="679" t="s">
        <v>588</v>
      </c>
      <c r="W18" s="680"/>
      <c r="X18" s="680"/>
      <c r="Y18" s="680"/>
      <c r="Z18" s="681"/>
      <c r="AA18" s="685" t="s">
        <v>589</v>
      </c>
      <c r="AB18" s="686"/>
      <c r="AC18" s="686"/>
      <c r="AD18" s="686"/>
      <c r="AE18" s="686"/>
    </row>
    <row r="19" spans="2:31" ht="20.100000000000001" customHeight="1" x14ac:dyDescent="0.15">
      <c r="B19" s="493"/>
      <c r="C19" s="658"/>
      <c r="D19" s="658"/>
      <c r="E19" s="658"/>
      <c r="F19" s="658"/>
      <c r="G19" s="658"/>
      <c r="H19" s="658"/>
      <c r="I19" s="658"/>
      <c r="J19" s="658"/>
      <c r="K19" s="658"/>
      <c r="L19" s="682"/>
      <c r="M19" s="683"/>
      <c r="N19" s="683"/>
      <c r="O19" s="683"/>
      <c r="P19" s="684"/>
      <c r="Q19" s="682"/>
      <c r="R19" s="683"/>
      <c r="S19" s="683"/>
      <c r="T19" s="683"/>
      <c r="U19" s="684"/>
      <c r="V19" s="682"/>
      <c r="W19" s="683"/>
      <c r="X19" s="683"/>
      <c r="Y19" s="683"/>
      <c r="Z19" s="684"/>
      <c r="AA19" s="687"/>
      <c r="AB19" s="688"/>
      <c r="AC19" s="688"/>
      <c r="AD19" s="688"/>
      <c r="AE19" s="688"/>
    </row>
    <row r="20" spans="2:31" ht="30" customHeight="1" x14ac:dyDescent="0.15">
      <c r="B20" s="650" t="s">
        <v>28</v>
      </c>
      <c r="C20" s="650"/>
      <c r="D20" s="625">
        <v>24</v>
      </c>
      <c r="E20" s="625"/>
      <c r="F20" s="58" t="s">
        <v>1</v>
      </c>
      <c r="G20" s="427">
        <v>347</v>
      </c>
      <c r="H20" s="327"/>
      <c r="I20" s="327"/>
      <c r="J20" s="327"/>
      <c r="K20" s="327"/>
      <c r="L20" s="329">
        <v>37</v>
      </c>
      <c r="M20" s="329"/>
      <c r="N20" s="329"/>
      <c r="O20" s="329"/>
      <c r="P20" s="329"/>
      <c r="Q20" s="329">
        <v>1010</v>
      </c>
      <c r="R20" s="329"/>
      <c r="S20" s="329"/>
      <c r="T20" s="329"/>
      <c r="U20" s="329"/>
      <c r="V20" s="329">
        <v>1</v>
      </c>
      <c r="W20" s="329"/>
      <c r="X20" s="329"/>
      <c r="Y20" s="329"/>
      <c r="Z20" s="329"/>
      <c r="AA20" s="329">
        <v>0</v>
      </c>
      <c r="AB20" s="329"/>
      <c r="AC20" s="329"/>
      <c r="AD20" s="329"/>
      <c r="AE20" s="329"/>
    </row>
    <row r="21" spans="2:31" ht="30" customHeight="1" x14ac:dyDescent="0.15">
      <c r="B21" s="650"/>
      <c r="C21" s="650"/>
      <c r="D21" s="239">
        <v>25</v>
      </c>
      <c r="E21" s="239"/>
      <c r="G21" s="328">
        <v>317</v>
      </c>
      <c r="H21" s="329"/>
      <c r="I21" s="329"/>
      <c r="J21" s="329"/>
      <c r="K21" s="329"/>
      <c r="L21" s="329">
        <v>22</v>
      </c>
      <c r="M21" s="329"/>
      <c r="N21" s="329"/>
      <c r="O21" s="329"/>
      <c r="P21" s="329"/>
      <c r="Q21" s="329">
        <v>1032</v>
      </c>
      <c r="R21" s="329"/>
      <c r="S21" s="329"/>
      <c r="T21" s="329"/>
      <c r="U21" s="329"/>
      <c r="V21" s="329">
        <v>5</v>
      </c>
      <c r="W21" s="329"/>
      <c r="X21" s="329"/>
      <c r="Y21" s="329"/>
      <c r="Z21" s="329"/>
      <c r="AA21" s="329">
        <v>2</v>
      </c>
      <c r="AB21" s="329"/>
      <c r="AC21" s="329"/>
      <c r="AD21" s="329"/>
      <c r="AE21" s="329"/>
    </row>
    <row r="22" spans="2:31" ht="30" customHeight="1" x14ac:dyDescent="0.15">
      <c r="B22" s="650"/>
      <c r="C22" s="650"/>
      <c r="D22" s="239">
        <v>26</v>
      </c>
      <c r="E22" s="239"/>
      <c r="G22" s="328">
        <v>298</v>
      </c>
      <c r="H22" s="329"/>
      <c r="I22" s="329"/>
      <c r="J22" s="329"/>
      <c r="K22" s="329"/>
      <c r="L22" s="329">
        <v>19</v>
      </c>
      <c r="M22" s="329"/>
      <c r="N22" s="329"/>
      <c r="O22" s="329"/>
      <c r="P22" s="329"/>
      <c r="Q22" s="329">
        <v>977</v>
      </c>
      <c r="R22" s="329"/>
      <c r="S22" s="329"/>
      <c r="T22" s="329"/>
      <c r="U22" s="329"/>
      <c r="V22" s="329">
        <v>0</v>
      </c>
      <c r="W22" s="329"/>
      <c r="X22" s="329"/>
      <c r="Y22" s="329"/>
      <c r="Z22" s="329"/>
      <c r="AA22" s="329">
        <v>0</v>
      </c>
      <c r="AB22" s="329"/>
      <c r="AC22" s="329"/>
      <c r="AD22" s="329"/>
      <c r="AE22" s="329"/>
    </row>
    <row r="23" spans="2:31" ht="30" customHeight="1" x14ac:dyDescent="0.15">
      <c r="B23" s="650"/>
      <c r="C23" s="650"/>
      <c r="D23" s="239">
        <v>27</v>
      </c>
      <c r="E23" s="239"/>
      <c r="G23" s="328">
        <v>285</v>
      </c>
      <c r="H23" s="329"/>
      <c r="I23" s="329"/>
      <c r="J23" s="329"/>
      <c r="K23" s="329"/>
      <c r="L23" s="329">
        <v>22</v>
      </c>
      <c r="M23" s="329"/>
      <c r="N23" s="329"/>
      <c r="O23" s="329"/>
      <c r="P23" s="329"/>
      <c r="Q23" s="329">
        <v>986</v>
      </c>
      <c r="R23" s="329"/>
      <c r="S23" s="329"/>
      <c r="T23" s="329"/>
      <c r="U23" s="329"/>
      <c r="V23" s="329">
        <v>0</v>
      </c>
      <c r="W23" s="329"/>
      <c r="X23" s="329"/>
      <c r="Y23" s="329"/>
      <c r="Z23" s="329"/>
      <c r="AA23" s="329">
        <v>0</v>
      </c>
      <c r="AB23" s="329"/>
      <c r="AC23" s="329"/>
      <c r="AD23" s="329"/>
      <c r="AE23" s="329"/>
    </row>
    <row r="24" spans="2:31" ht="30" customHeight="1" x14ac:dyDescent="0.15">
      <c r="B24" s="649"/>
      <c r="C24" s="649"/>
      <c r="D24" s="239">
        <v>28</v>
      </c>
      <c r="E24" s="239"/>
      <c r="F24" s="191"/>
      <c r="G24" s="328">
        <v>252</v>
      </c>
      <c r="H24" s="329"/>
      <c r="I24" s="329"/>
      <c r="J24" s="329"/>
      <c r="K24" s="329"/>
      <c r="L24" s="329">
        <v>20</v>
      </c>
      <c r="M24" s="329"/>
      <c r="N24" s="329"/>
      <c r="O24" s="329"/>
      <c r="P24" s="329"/>
      <c r="Q24" s="329">
        <v>956</v>
      </c>
      <c r="R24" s="329"/>
      <c r="S24" s="329"/>
      <c r="T24" s="329"/>
      <c r="U24" s="329"/>
      <c r="V24" s="329">
        <v>2</v>
      </c>
      <c r="W24" s="329"/>
      <c r="X24" s="329"/>
      <c r="Y24" s="329"/>
      <c r="Z24" s="329"/>
      <c r="AA24" s="329" t="s">
        <v>144</v>
      </c>
      <c r="AB24" s="329"/>
      <c r="AC24" s="329"/>
      <c r="AD24" s="329"/>
      <c r="AE24" s="329"/>
    </row>
    <row r="25" spans="2:31" ht="30" customHeight="1" x14ac:dyDescent="0.15">
      <c r="B25" s="192"/>
      <c r="C25" s="192"/>
      <c r="D25" s="264">
        <v>29</v>
      </c>
      <c r="E25" s="264"/>
      <c r="F25" s="193"/>
      <c r="G25" s="333">
        <v>257</v>
      </c>
      <c r="H25" s="326"/>
      <c r="I25" s="326"/>
      <c r="J25" s="326"/>
      <c r="K25" s="326"/>
      <c r="L25" s="326">
        <v>21</v>
      </c>
      <c r="M25" s="326"/>
      <c r="N25" s="326"/>
      <c r="O25" s="326"/>
      <c r="P25" s="326"/>
      <c r="Q25" s="326">
        <v>995</v>
      </c>
      <c r="R25" s="326"/>
      <c r="S25" s="326"/>
      <c r="T25" s="326"/>
      <c r="U25" s="326"/>
      <c r="V25" s="326">
        <v>1</v>
      </c>
      <c r="W25" s="326"/>
      <c r="X25" s="326"/>
      <c r="Y25" s="326"/>
      <c r="Z25" s="326"/>
      <c r="AA25" s="326">
        <v>1</v>
      </c>
      <c r="AB25" s="326"/>
      <c r="AC25" s="326"/>
      <c r="AD25" s="326"/>
      <c r="AE25" s="326"/>
    </row>
    <row r="26" spans="2:31" ht="30" customHeight="1" x14ac:dyDescent="0.15"/>
    <row r="27" spans="2:31" ht="30" customHeight="1" thickBot="1" x14ac:dyDescent="0.2"/>
    <row r="28" spans="2:31" ht="20.100000000000001" customHeight="1" x14ac:dyDescent="0.15">
      <c r="B28" s="498" t="s">
        <v>1</v>
      </c>
      <c r="C28" s="471"/>
      <c r="D28" s="471"/>
      <c r="E28" s="471"/>
      <c r="F28" s="471"/>
      <c r="G28" s="659" t="s">
        <v>590</v>
      </c>
      <c r="H28" s="660"/>
      <c r="I28" s="660"/>
      <c r="J28" s="660"/>
      <c r="K28" s="661"/>
      <c r="L28" s="668" t="s">
        <v>591</v>
      </c>
      <c r="M28" s="669"/>
      <c r="N28" s="669"/>
      <c r="O28" s="670"/>
      <c r="P28" s="677" t="s">
        <v>592</v>
      </c>
      <c r="Q28" s="652"/>
      <c r="R28" s="652"/>
      <c r="S28" s="652"/>
      <c r="T28" s="651" t="s">
        <v>593</v>
      </c>
      <c r="U28" s="652"/>
      <c r="V28" s="652"/>
      <c r="W28" s="652"/>
      <c r="X28" s="651" t="s">
        <v>594</v>
      </c>
      <c r="Y28" s="652"/>
      <c r="Z28" s="652"/>
      <c r="AA28" s="652"/>
      <c r="AB28" s="651" t="s">
        <v>595</v>
      </c>
      <c r="AC28" s="652"/>
      <c r="AD28" s="652"/>
      <c r="AE28" s="653"/>
    </row>
    <row r="29" spans="2:31" ht="20.100000000000001" customHeight="1" x14ac:dyDescent="0.15">
      <c r="B29" s="493"/>
      <c r="C29" s="658"/>
      <c r="D29" s="658"/>
      <c r="E29" s="658"/>
      <c r="F29" s="658"/>
      <c r="G29" s="662"/>
      <c r="H29" s="663"/>
      <c r="I29" s="663"/>
      <c r="J29" s="663"/>
      <c r="K29" s="664"/>
      <c r="L29" s="671"/>
      <c r="M29" s="672"/>
      <c r="N29" s="672"/>
      <c r="O29" s="673"/>
      <c r="P29" s="654"/>
      <c r="Q29" s="654"/>
      <c r="R29" s="654"/>
      <c r="S29" s="654"/>
      <c r="T29" s="654"/>
      <c r="U29" s="654"/>
      <c r="V29" s="654"/>
      <c r="W29" s="654"/>
      <c r="X29" s="654"/>
      <c r="Y29" s="654"/>
      <c r="Z29" s="654"/>
      <c r="AA29" s="654"/>
      <c r="AB29" s="654"/>
      <c r="AC29" s="654"/>
      <c r="AD29" s="654"/>
      <c r="AE29" s="655"/>
    </row>
    <row r="30" spans="2:31" ht="20.100000000000001" customHeight="1" x14ac:dyDescent="0.15">
      <c r="B30" s="493"/>
      <c r="C30" s="658"/>
      <c r="D30" s="658"/>
      <c r="E30" s="658"/>
      <c r="F30" s="658"/>
      <c r="G30" s="665"/>
      <c r="H30" s="666"/>
      <c r="I30" s="666"/>
      <c r="J30" s="666"/>
      <c r="K30" s="667"/>
      <c r="L30" s="674"/>
      <c r="M30" s="675"/>
      <c r="N30" s="675"/>
      <c r="O30" s="676"/>
      <c r="P30" s="656"/>
      <c r="Q30" s="656"/>
      <c r="R30" s="656"/>
      <c r="S30" s="656"/>
      <c r="T30" s="656"/>
      <c r="U30" s="656"/>
      <c r="V30" s="656"/>
      <c r="W30" s="656"/>
      <c r="X30" s="656"/>
      <c r="Y30" s="656"/>
      <c r="Z30" s="656"/>
      <c r="AA30" s="656"/>
      <c r="AB30" s="656"/>
      <c r="AC30" s="656"/>
      <c r="AD30" s="656"/>
      <c r="AE30" s="657"/>
    </row>
    <row r="31" spans="2:31" ht="30" customHeight="1" x14ac:dyDescent="0.15">
      <c r="B31" s="650" t="s">
        <v>28</v>
      </c>
      <c r="C31" s="650"/>
      <c r="D31" s="625">
        <v>24</v>
      </c>
      <c r="E31" s="625"/>
      <c r="F31" s="58" t="s">
        <v>1</v>
      </c>
      <c r="G31" s="240">
        <v>238</v>
      </c>
      <c r="H31" s="241"/>
      <c r="I31" s="241"/>
      <c r="J31" s="241"/>
      <c r="K31" s="241"/>
      <c r="L31" s="241">
        <v>106</v>
      </c>
      <c r="M31" s="241"/>
      <c r="N31" s="241"/>
      <c r="O31" s="241"/>
      <c r="P31" s="648">
        <v>5.2</v>
      </c>
      <c r="Q31" s="648"/>
      <c r="R31" s="648"/>
      <c r="S31" s="648"/>
      <c r="T31" s="648">
        <v>15.1</v>
      </c>
      <c r="U31" s="648"/>
      <c r="V31" s="648"/>
      <c r="W31" s="648"/>
      <c r="X31" s="648">
        <v>3.6</v>
      </c>
      <c r="Y31" s="648"/>
      <c r="Z31" s="648"/>
      <c r="AA31" s="648"/>
      <c r="AB31" s="648">
        <v>1.58</v>
      </c>
      <c r="AC31" s="648"/>
      <c r="AD31" s="648"/>
      <c r="AE31" s="648"/>
    </row>
    <row r="32" spans="2:31" ht="30" customHeight="1" x14ac:dyDescent="0.15">
      <c r="B32" s="650"/>
      <c r="C32" s="650"/>
      <c r="D32" s="239">
        <v>25</v>
      </c>
      <c r="E32" s="239"/>
      <c r="G32" s="240">
        <v>240</v>
      </c>
      <c r="H32" s="241"/>
      <c r="I32" s="241"/>
      <c r="J32" s="241"/>
      <c r="K32" s="241"/>
      <c r="L32" s="241">
        <v>96</v>
      </c>
      <c r="M32" s="241"/>
      <c r="N32" s="241"/>
      <c r="O32" s="241"/>
      <c r="P32" s="648">
        <v>4.8</v>
      </c>
      <c r="Q32" s="648"/>
      <c r="R32" s="648"/>
      <c r="S32" s="648"/>
      <c r="T32" s="648">
        <v>15.6</v>
      </c>
      <c r="U32" s="648"/>
      <c r="V32" s="648"/>
      <c r="W32" s="648"/>
      <c r="X32" s="648">
        <v>3.6</v>
      </c>
      <c r="Y32" s="648"/>
      <c r="Z32" s="648"/>
      <c r="AA32" s="648"/>
      <c r="AB32" s="648">
        <v>1.5</v>
      </c>
      <c r="AC32" s="648"/>
      <c r="AD32" s="648"/>
      <c r="AE32" s="648"/>
    </row>
    <row r="33" spans="1:31" ht="30" customHeight="1" x14ac:dyDescent="0.15">
      <c r="B33" s="650"/>
      <c r="C33" s="650"/>
      <c r="D33" s="239">
        <v>26</v>
      </c>
      <c r="E33" s="239"/>
      <c r="G33" s="240">
        <v>215</v>
      </c>
      <c r="H33" s="241"/>
      <c r="I33" s="241"/>
      <c r="J33" s="241"/>
      <c r="K33" s="241"/>
      <c r="L33" s="241">
        <v>107</v>
      </c>
      <c r="M33" s="241"/>
      <c r="N33" s="241"/>
      <c r="O33" s="241"/>
      <c r="P33" s="648">
        <v>4.5999999999999996</v>
      </c>
      <c r="Q33" s="648"/>
      <c r="R33" s="648"/>
      <c r="S33" s="648"/>
      <c r="T33" s="648">
        <v>15</v>
      </c>
      <c r="U33" s="648"/>
      <c r="V33" s="648"/>
      <c r="W33" s="648"/>
      <c r="X33" s="648">
        <v>3.3</v>
      </c>
      <c r="Y33" s="648"/>
      <c r="Z33" s="648"/>
      <c r="AA33" s="648"/>
      <c r="AB33" s="648">
        <v>1.7</v>
      </c>
      <c r="AC33" s="648"/>
      <c r="AD33" s="648"/>
      <c r="AE33" s="648"/>
    </row>
    <row r="34" spans="1:31" ht="30" customHeight="1" x14ac:dyDescent="0.15">
      <c r="B34" s="650"/>
      <c r="C34" s="650"/>
      <c r="D34" s="239">
        <v>27</v>
      </c>
      <c r="E34" s="239"/>
      <c r="G34" s="240">
        <v>176</v>
      </c>
      <c r="H34" s="241"/>
      <c r="I34" s="241"/>
      <c r="J34" s="241"/>
      <c r="K34" s="241"/>
      <c r="L34" s="241">
        <v>112</v>
      </c>
      <c r="M34" s="241"/>
      <c r="N34" s="241"/>
      <c r="O34" s="241"/>
      <c r="P34" s="648">
        <v>4.5</v>
      </c>
      <c r="Q34" s="648"/>
      <c r="R34" s="648"/>
      <c r="S34" s="648"/>
      <c r="T34" s="648">
        <v>15.7</v>
      </c>
      <c r="U34" s="648"/>
      <c r="V34" s="648"/>
      <c r="W34" s="648"/>
      <c r="X34" s="648">
        <v>2.8</v>
      </c>
      <c r="Y34" s="648"/>
      <c r="Z34" s="648"/>
      <c r="AA34" s="648"/>
      <c r="AB34" s="648">
        <v>1.8</v>
      </c>
      <c r="AC34" s="648"/>
      <c r="AD34" s="648"/>
      <c r="AE34" s="648"/>
    </row>
    <row r="35" spans="1:31" ht="30" customHeight="1" x14ac:dyDescent="0.15">
      <c r="B35" s="649"/>
      <c r="C35" s="649"/>
      <c r="D35" s="239">
        <v>28</v>
      </c>
      <c r="E35" s="239"/>
      <c r="F35" s="191"/>
      <c r="G35" s="240">
        <v>203</v>
      </c>
      <c r="H35" s="241"/>
      <c r="I35" s="241"/>
      <c r="J35" s="241"/>
      <c r="K35" s="241"/>
      <c r="L35" s="241">
        <v>109</v>
      </c>
      <c r="M35" s="241"/>
      <c r="N35" s="241"/>
      <c r="O35" s="241"/>
      <c r="P35" s="648">
        <v>4</v>
      </c>
      <c r="Q35" s="648"/>
      <c r="R35" s="648"/>
      <c r="S35" s="648"/>
      <c r="T35" s="648">
        <v>15.3</v>
      </c>
      <c r="U35" s="648"/>
      <c r="V35" s="648"/>
      <c r="W35" s="648"/>
      <c r="X35" s="648">
        <v>3.3</v>
      </c>
      <c r="Y35" s="648"/>
      <c r="Z35" s="648"/>
      <c r="AA35" s="648"/>
      <c r="AB35" s="648">
        <v>1.8</v>
      </c>
      <c r="AC35" s="648"/>
      <c r="AD35" s="648"/>
      <c r="AE35" s="648"/>
    </row>
    <row r="36" spans="1:31" ht="30" customHeight="1" x14ac:dyDescent="0.15">
      <c r="B36" s="143"/>
      <c r="C36" s="143"/>
      <c r="D36" s="264">
        <v>29</v>
      </c>
      <c r="E36" s="264"/>
      <c r="F36" s="191"/>
      <c r="G36" s="370">
        <v>192</v>
      </c>
      <c r="H36" s="267"/>
      <c r="I36" s="267"/>
      <c r="J36" s="267"/>
      <c r="K36" s="267"/>
      <c r="L36" s="267">
        <v>84</v>
      </c>
      <c r="M36" s="267"/>
      <c r="N36" s="267"/>
      <c r="O36" s="267"/>
      <c r="P36" s="646">
        <v>4.2</v>
      </c>
      <c r="Q36" s="646"/>
      <c r="R36" s="646"/>
      <c r="S36" s="646"/>
      <c r="T36" s="646">
        <v>16.3</v>
      </c>
      <c r="U36" s="646"/>
      <c r="V36" s="646"/>
      <c r="W36" s="646"/>
      <c r="X36" s="646">
        <v>3.1</v>
      </c>
      <c r="Y36" s="646"/>
      <c r="Z36" s="646"/>
      <c r="AA36" s="646"/>
      <c r="AB36" s="646">
        <v>1.4</v>
      </c>
      <c r="AC36" s="646"/>
      <c r="AD36" s="646"/>
      <c r="AE36" s="646"/>
    </row>
    <row r="37" spans="1:31" ht="20.100000000000001" customHeight="1" x14ac:dyDescent="0.15">
      <c r="A37" s="181"/>
      <c r="B37" s="647" t="s">
        <v>596</v>
      </c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365" t="s">
        <v>597</v>
      </c>
      <c r="X37" s="365"/>
      <c r="Y37" s="365"/>
      <c r="Z37" s="365"/>
      <c r="AA37" s="365"/>
      <c r="AB37" s="365"/>
      <c r="AC37" s="365"/>
      <c r="AD37" s="365"/>
      <c r="AE37" s="365"/>
    </row>
    <row r="38" spans="1:31" ht="20.100000000000001" customHeight="1" x14ac:dyDescent="0.15">
      <c r="C38" s="194" t="s">
        <v>604</v>
      </c>
    </row>
    <row r="39" spans="1:31" s="194" customFormat="1" ht="20.100000000000001" customHeight="1" x14ac:dyDescent="0.15">
      <c r="C39" s="194" t="s">
        <v>603</v>
      </c>
    </row>
    <row r="40" spans="1:31" ht="20.100000000000001" customHeight="1" x14ac:dyDescent="0.15">
      <c r="C40" s="194" t="s">
        <v>605</v>
      </c>
    </row>
  </sheetData>
  <mergeCells count="186"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  <mergeCell ref="AB8:AE8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B11:C11"/>
    <mergeCell ref="D11:E11"/>
    <mergeCell ref="G11:I11"/>
    <mergeCell ref="J11:L11"/>
    <mergeCell ref="M11:O11"/>
    <mergeCell ref="P11:S11"/>
    <mergeCell ref="T11:W11"/>
    <mergeCell ref="X11:AA11"/>
    <mergeCell ref="B8:C8"/>
    <mergeCell ref="D8:E8"/>
    <mergeCell ref="G8:I8"/>
    <mergeCell ref="J8:L8"/>
    <mergeCell ref="M8:O8"/>
    <mergeCell ref="P8:S8"/>
    <mergeCell ref="T8:W8"/>
    <mergeCell ref="X8:AA8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D9:E9"/>
    <mergeCell ref="G9:I9"/>
    <mergeCell ref="J9:L9"/>
    <mergeCell ref="M9:O9"/>
    <mergeCell ref="P9:S9"/>
    <mergeCell ref="T9:W9"/>
    <mergeCell ref="X9:AA9"/>
    <mergeCell ref="AB11:AE11"/>
    <mergeCell ref="D12:E12"/>
    <mergeCell ref="G12:I12"/>
    <mergeCell ref="J12:L12"/>
    <mergeCell ref="M12:O12"/>
    <mergeCell ref="P12:S12"/>
    <mergeCell ref="T12:W12"/>
    <mergeCell ref="X12:AA12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AB36:AE36"/>
    <mergeCell ref="B37:V37"/>
    <mergeCell ref="W37:AE37"/>
    <mergeCell ref="D36:E36"/>
    <mergeCell ref="G36:K36"/>
    <mergeCell ref="L36:O36"/>
    <mergeCell ref="P36:S36"/>
    <mergeCell ref="T36:W36"/>
    <mergeCell ref="X36:AA36"/>
  </mergeCells>
  <phoneticPr fontId="1"/>
  <pageMargins left="0.7" right="0.7" top="0.75" bottom="0.75" header="0.3" footer="0.3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7"/>
  <sheetViews>
    <sheetView workbookViewId="0">
      <selection activeCell="F16" sqref="F16"/>
    </sheetView>
  </sheetViews>
  <sheetFormatPr defaultRowHeight="12" x14ac:dyDescent="0.15"/>
  <cols>
    <col min="1" max="1" width="13.25" style="81" customWidth="1"/>
    <col min="2" max="16" width="9" style="81" customWidth="1"/>
    <col min="17" max="16384" width="9" style="81"/>
  </cols>
  <sheetData>
    <row r="1" spans="1:25" ht="20.100000000000001" customHeight="1" x14ac:dyDescent="0.15">
      <c r="A1" s="80" t="s">
        <v>203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20.100000000000001" customHeight="1" thickBot="1" x14ac:dyDescent="0.2">
      <c r="S2" s="86" t="s">
        <v>228</v>
      </c>
    </row>
    <row r="3" spans="1:25" ht="20.100000000000001" customHeight="1" x14ac:dyDescent="0.15">
      <c r="A3" s="698" t="s">
        <v>204</v>
      </c>
      <c r="B3" s="699" t="s">
        <v>229</v>
      </c>
      <c r="C3" s="700"/>
      <c r="D3" s="701"/>
      <c r="E3" s="699" t="s">
        <v>230</v>
      </c>
      <c r="F3" s="700"/>
      <c r="G3" s="701"/>
      <c r="H3" s="699" t="s">
        <v>208</v>
      </c>
      <c r="I3" s="700"/>
      <c r="J3" s="701"/>
      <c r="K3" s="699" t="s">
        <v>209</v>
      </c>
      <c r="L3" s="700"/>
      <c r="M3" s="701"/>
      <c r="N3" s="695" t="s">
        <v>210</v>
      </c>
      <c r="O3" s="696"/>
      <c r="P3" s="697"/>
      <c r="Q3" s="695" t="s">
        <v>599</v>
      </c>
      <c r="R3" s="696"/>
      <c r="S3" s="697"/>
    </row>
    <row r="4" spans="1:25" ht="20.100000000000001" customHeight="1" x14ac:dyDescent="0.15">
      <c r="A4" s="698"/>
      <c r="B4" s="103" t="s">
        <v>216</v>
      </c>
      <c r="C4" s="82" t="s">
        <v>217</v>
      </c>
      <c r="D4" s="88" t="s">
        <v>218</v>
      </c>
      <c r="E4" s="87" t="s">
        <v>216</v>
      </c>
      <c r="F4" s="82" t="s">
        <v>217</v>
      </c>
      <c r="G4" s="88" t="s">
        <v>218</v>
      </c>
      <c r="H4" s="103" t="s">
        <v>216</v>
      </c>
      <c r="I4" s="82" t="s">
        <v>217</v>
      </c>
      <c r="J4" s="88" t="s">
        <v>218</v>
      </c>
      <c r="K4" s="87" t="s">
        <v>216</v>
      </c>
      <c r="L4" s="82" t="s">
        <v>217</v>
      </c>
      <c r="M4" s="88" t="s">
        <v>218</v>
      </c>
      <c r="N4" s="87" t="s">
        <v>216</v>
      </c>
      <c r="O4" s="82" t="s">
        <v>217</v>
      </c>
      <c r="P4" s="88" t="s">
        <v>218</v>
      </c>
      <c r="Q4" s="87" t="s">
        <v>216</v>
      </c>
      <c r="R4" s="82" t="s">
        <v>217</v>
      </c>
      <c r="S4" s="88" t="s">
        <v>218</v>
      </c>
    </row>
    <row r="5" spans="1:25" ht="20.100000000000001" customHeight="1" x14ac:dyDescent="0.15">
      <c r="A5" s="104" t="s">
        <v>219</v>
      </c>
      <c r="B5" s="89">
        <f>SUM(B7:B16)</f>
        <v>1973</v>
      </c>
      <c r="C5" s="83">
        <f t="shared" ref="C5:S5" si="0">SUM(C7:C16)</f>
        <v>966</v>
      </c>
      <c r="D5" s="90">
        <f t="shared" si="0"/>
        <v>1007</v>
      </c>
      <c r="E5" s="89">
        <f t="shared" si="0"/>
        <v>1904</v>
      </c>
      <c r="F5" s="83">
        <f t="shared" si="0"/>
        <v>929</v>
      </c>
      <c r="G5" s="90">
        <f t="shared" si="0"/>
        <v>975</v>
      </c>
      <c r="H5" s="89">
        <f t="shared" si="0"/>
        <v>1875</v>
      </c>
      <c r="I5" s="83">
        <f t="shared" si="0"/>
        <v>920</v>
      </c>
      <c r="J5" s="90">
        <f t="shared" si="0"/>
        <v>955</v>
      </c>
      <c r="K5" s="89">
        <f t="shared" si="0"/>
        <v>1894</v>
      </c>
      <c r="L5" s="83">
        <f t="shared" si="0"/>
        <v>939</v>
      </c>
      <c r="M5" s="90">
        <f t="shared" si="0"/>
        <v>955</v>
      </c>
      <c r="N5" s="89">
        <f t="shared" si="0"/>
        <v>2016</v>
      </c>
      <c r="O5" s="83">
        <f t="shared" si="0"/>
        <v>1009</v>
      </c>
      <c r="P5" s="90">
        <f t="shared" si="0"/>
        <v>1007</v>
      </c>
      <c r="Q5" s="89">
        <f t="shared" si="0"/>
        <v>2078</v>
      </c>
      <c r="R5" s="83">
        <f t="shared" si="0"/>
        <v>1045</v>
      </c>
      <c r="S5" s="90">
        <f t="shared" si="0"/>
        <v>1033</v>
      </c>
    </row>
    <row r="6" spans="1:25" ht="20.100000000000001" customHeight="1" x14ac:dyDescent="0.15">
      <c r="A6" s="105"/>
      <c r="B6" s="91"/>
      <c r="C6" s="84"/>
      <c r="D6" s="92"/>
      <c r="E6" s="91"/>
      <c r="F6" s="84"/>
      <c r="G6" s="92"/>
      <c r="H6" s="91"/>
      <c r="I6" s="84"/>
      <c r="J6" s="92"/>
      <c r="K6" s="91"/>
      <c r="L6" s="84"/>
      <c r="M6" s="92"/>
      <c r="N6" s="91"/>
      <c r="O6" s="84"/>
      <c r="P6" s="92"/>
      <c r="Q6" s="91"/>
      <c r="R6" s="84"/>
      <c r="S6" s="92"/>
    </row>
    <row r="7" spans="1:25" ht="20.100000000000001" customHeight="1" x14ac:dyDescent="0.15">
      <c r="A7" s="105" t="s">
        <v>205</v>
      </c>
      <c r="B7" s="91">
        <f>C7+D7</f>
        <v>961</v>
      </c>
      <c r="C7" s="84">
        <v>509</v>
      </c>
      <c r="D7" s="92">
        <v>452</v>
      </c>
      <c r="E7" s="91">
        <f>F7+G7</f>
        <v>814</v>
      </c>
      <c r="F7" s="84">
        <v>421</v>
      </c>
      <c r="G7" s="92">
        <v>393</v>
      </c>
      <c r="H7" s="91">
        <f>I7+J7</f>
        <v>656</v>
      </c>
      <c r="I7" s="84">
        <v>351</v>
      </c>
      <c r="J7" s="92">
        <v>305</v>
      </c>
      <c r="K7" s="91">
        <f>L7+M7</f>
        <v>626</v>
      </c>
      <c r="L7" s="84">
        <v>338</v>
      </c>
      <c r="M7" s="98">
        <v>288</v>
      </c>
      <c r="N7" s="93">
        <f>O7+P7</f>
        <v>660</v>
      </c>
      <c r="O7" s="195">
        <v>344</v>
      </c>
      <c r="P7" s="98">
        <v>316</v>
      </c>
      <c r="Q7" s="93">
        <f>R7+S7</f>
        <v>656</v>
      </c>
      <c r="R7" s="85">
        <v>345</v>
      </c>
      <c r="S7" s="94">
        <v>311</v>
      </c>
    </row>
    <row r="8" spans="1:25" ht="20.100000000000001" customHeight="1" x14ac:dyDescent="0.15">
      <c r="A8" s="105" t="s">
        <v>220</v>
      </c>
      <c r="B8" s="91">
        <f t="shared" ref="B8:B16" si="1">C8+D8</f>
        <v>413</v>
      </c>
      <c r="C8" s="84">
        <v>199</v>
      </c>
      <c r="D8" s="92">
        <v>214</v>
      </c>
      <c r="E8" s="91">
        <f t="shared" ref="E8:E16" si="2">F8+G8</f>
        <v>378</v>
      </c>
      <c r="F8" s="84">
        <v>179</v>
      </c>
      <c r="G8" s="92">
        <v>199</v>
      </c>
      <c r="H8" s="91">
        <f t="shared" ref="H8:H16" si="3">I8+J8</f>
        <v>375</v>
      </c>
      <c r="I8" s="84">
        <v>180</v>
      </c>
      <c r="J8" s="92">
        <v>195</v>
      </c>
      <c r="K8" s="91">
        <f t="shared" ref="K8:K16" si="4">L8+M8</f>
        <v>372</v>
      </c>
      <c r="L8" s="84">
        <v>183</v>
      </c>
      <c r="M8" s="98">
        <v>189</v>
      </c>
      <c r="N8" s="93">
        <f t="shared" ref="N8:N16" si="5">O8+P8</f>
        <v>386</v>
      </c>
      <c r="O8" s="195">
        <v>193</v>
      </c>
      <c r="P8" s="98">
        <v>193</v>
      </c>
      <c r="Q8" s="93">
        <f t="shared" ref="Q8:Q16" si="6">R8+S8</f>
        <v>368</v>
      </c>
      <c r="R8" s="85">
        <v>182</v>
      </c>
      <c r="S8" s="94">
        <v>186</v>
      </c>
    </row>
    <row r="9" spans="1:25" ht="20.100000000000001" customHeight="1" x14ac:dyDescent="0.15">
      <c r="A9" s="105" t="s">
        <v>221</v>
      </c>
      <c r="B9" s="91">
        <f t="shared" si="1"/>
        <v>262</v>
      </c>
      <c r="C9" s="84">
        <v>62</v>
      </c>
      <c r="D9" s="92">
        <v>200</v>
      </c>
      <c r="E9" s="91">
        <f t="shared" si="2"/>
        <v>281</v>
      </c>
      <c r="F9" s="84">
        <v>82</v>
      </c>
      <c r="G9" s="92">
        <v>199</v>
      </c>
      <c r="H9" s="91">
        <f t="shared" si="3"/>
        <v>312</v>
      </c>
      <c r="I9" s="84">
        <v>105</v>
      </c>
      <c r="J9" s="92">
        <v>207</v>
      </c>
      <c r="K9" s="91">
        <f t="shared" si="4"/>
        <v>314</v>
      </c>
      <c r="L9" s="84">
        <v>103</v>
      </c>
      <c r="M9" s="98">
        <v>211</v>
      </c>
      <c r="N9" s="93">
        <f t="shared" si="5"/>
        <v>319</v>
      </c>
      <c r="O9" s="195">
        <v>105</v>
      </c>
      <c r="P9" s="98">
        <v>214</v>
      </c>
      <c r="Q9" s="93">
        <f t="shared" si="6"/>
        <v>319</v>
      </c>
      <c r="R9" s="85">
        <v>95</v>
      </c>
      <c r="S9" s="94">
        <v>224</v>
      </c>
    </row>
    <row r="10" spans="1:25" ht="20.100000000000001" customHeight="1" x14ac:dyDescent="0.15">
      <c r="A10" s="105" t="s">
        <v>222</v>
      </c>
      <c r="B10" s="91">
        <f t="shared" si="1"/>
        <v>94</v>
      </c>
      <c r="C10" s="84">
        <v>79</v>
      </c>
      <c r="D10" s="92">
        <v>15</v>
      </c>
      <c r="E10" s="91">
        <f t="shared" si="2"/>
        <v>96</v>
      </c>
      <c r="F10" s="84">
        <v>80</v>
      </c>
      <c r="G10" s="92">
        <v>16</v>
      </c>
      <c r="H10" s="91">
        <f t="shared" si="3"/>
        <v>93</v>
      </c>
      <c r="I10" s="84">
        <v>76</v>
      </c>
      <c r="J10" s="92">
        <v>17</v>
      </c>
      <c r="K10" s="91">
        <f t="shared" si="4"/>
        <v>78</v>
      </c>
      <c r="L10" s="84">
        <v>67</v>
      </c>
      <c r="M10" s="98">
        <v>11</v>
      </c>
      <c r="N10" s="93">
        <f t="shared" si="5"/>
        <v>85</v>
      </c>
      <c r="O10" s="195">
        <v>73</v>
      </c>
      <c r="P10" s="98">
        <v>12</v>
      </c>
      <c r="Q10" s="93">
        <f t="shared" si="6"/>
        <v>88</v>
      </c>
      <c r="R10" s="85">
        <v>74</v>
      </c>
      <c r="S10" s="94">
        <v>14</v>
      </c>
    </row>
    <row r="11" spans="1:25" ht="20.100000000000001" customHeight="1" x14ac:dyDescent="0.15">
      <c r="A11" s="105" t="s">
        <v>223</v>
      </c>
      <c r="B11" s="91">
        <f t="shared" si="1"/>
        <v>81</v>
      </c>
      <c r="C11" s="84">
        <v>37</v>
      </c>
      <c r="D11" s="92">
        <v>44</v>
      </c>
      <c r="E11" s="91">
        <f t="shared" si="2"/>
        <v>89</v>
      </c>
      <c r="F11" s="84">
        <v>44</v>
      </c>
      <c r="G11" s="92">
        <v>45</v>
      </c>
      <c r="H11" s="91">
        <f t="shared" si="3"/>
        <v>91</v>
      </c>
      <c r="I11" s="84">
        <v>47</v>
      </c>
      <c r="J11" s="92">
        <v>44</v>
      </c>
      <c r="K11" s="91">
        <f t="shared" si="4"/>
        <v>105</v>
      </c>
      <c r="L11" s="84">
        <v>56</v>
      </c>
      <c r="M11" s="98">
        <v>49</v>
      </c>
      <c r="N11" s="93">
        <f t="shared" si="5"/>
        <v>100</v>
      </c>
      <c r="O11" s="195">
        <v>49</v>
      </c>
      <c r="P11" s="98">
        <v>51</v>
      </c>
      <c r="Q11" s="93">
        <f t="shared" si="6"/>
        <v>137</v>
      </c>
      <c r="R11" s="85">
        <v>67</v>
      </c>
      <c r="S11" s="94">
        <v>70</v>
      </c>
    </row>
    <row r="12" spans="1:25" ht="20.100000000000001" customHeight="1" x14ac:dyDescent="0.15">
      <c r="A12" s="105" t="s">
        <v>224</v>
      </c>
      <c r="B12" s="91">
        <f t="shared" si="1"/>
        <v>80</v>
      </c>
      <c r="C12" s="84">
        <v>29</v>
      </c>
      <c r="D12" s="92">
        <v>51</v>
      </c>
      <c r="E12" s="91">
        <f t="shared" si="2"/>
        <v>142</v>
      </c>
      <c r="F12" s="84">
        <v>56</v>
      </c>
      <c r="G12" s="92">
        <v>86</v>
      </c>
      <c r="H12" s="91">
        <f t="shared" si="3"/>
        <v>219</v>
      </c>
      <c r="I12" s="84">
        <v>88</v>
      </c>
      <c r="J12" s="92">
        <v>131</v>
      </c>
      <c r="K12" s="91">
        <f t="shared" si="4"/>
        <v>284</v>
      </c>
      <c r="L12" s="84">
        <v>128</v>
      </c>
      <c r="M12" s="98">
        <v>156</v>
      </c>
      <c r="N12" s="93">
        <f t="shared" si="5"/>
        <v>336</v>
      </c>
      <c r="O12" s="195">
        <v>167</v>
      </c>
      <c r="P12" s="98">
        <v>169</v>
      </c>
      <c r="Q12" s="93">
        <f t="shared" si="6"/>
        <v>387</v>
      </c>
      <c r="R12" s="85">
        <v>209</v>
      </c>
      <c r="S12" s="94">
        <v>178</v>
      </c>
    </row>
    <row r="13" spans="1:25" ht="20.100000000000001" customHeight="1" x14ac:dyDescent="0.15">
      <c r="A13" s="105" t="s">
        <v>206</v>
      </c>
      <c r="B13" s="91">
        <f t="shared" si="1"/>
        <v>16</v>
      </c>
      <c r="C13" s="84">
        <v>10</v>
      </c>
      <c r="D13" s="92">
        <v>6</v>
      </c>
      <c r="E13" s="91">
        <f t="shared" si="2"/>
        <v>12</v>
      </c>
      <c r="F13" s="84">
        <v>7</v>
      </c>
      <c r="G13" s="92">
        <v>5</v>
      </c>
      <c r="H13" s="91">
        <f t="shared" si="3"/>
        <v>5</v>
      </c>
      <c r="I13" s="84">
        <v>4</v>
      </c>
      <c r="J13" s="92">
        <v>1</v>
      </c>
      <c r="K13" s="91">
        <f t="shared" si="4"/>
        <v>10</v>
      </c>
      <c r="L13" s="84">
        <v>5</v>
      </c>
      <c r="M13" s="98">
        <v>5</v>
      </c>
      <c r="N13" s="93">
        <f t="shared" si="5"/>
        <v>17</v>
      </c>
      <c r="O13" s="195">
        <v>11</v>
      </c>
      <c r="P13" s="98">
        <v>6</v>
      </c>
      <c r="Q13" s="93">
        <f t="shared" si="6"/>
        <v>23</v>
      </c>
      <c r="R13" s="85">
        <v>13</v>
      </c>
      <c r="S13" s="94">
        <v>10</v>
      </c>
    </row>
    <row r="14" spans="1:25" ht="20.100000000000001" customHeight="1" x14ac:dyDescent="0.15">
      <c r="A14" s="105" t="s">
        <v>225</v>
      </c>
      <c r="B14" s="91">
        <f t="shared" si="1"/>
        <v>9</v>
      </c>
      <c r="C14" s="84">
        <v>5</v>
      </c>
      <c r="D14" s="92">
        <v>4</v>
      </c>
      <c r="E14" s="91">
        <f t="shared" si="2"/>
        <v>7</v>
      </c>
      <c r="F14" s="84">
        <v>3</v>
      </c>
      <c r="G14" s="92">
        <v>4</v>
      </c>
      <c r="H14" s="91">
        <f t="shared" si="3"/>
        <v>4</v>
      </c>
      <c r="I14" s="84">
        <v>2</v>
      </c>
      <c r="J14" s="92">
        <v>2</v>
      </c>
      <c r="K14" s="91">
        <f t="shared" si="4"/>
        <v>5</v>
      </c>
      <c r="L14" s="84">
        <v>3</v>
      </c>
      <c r="M14" s="98">
        <v>2</v>
      </c>
      <c r="N14" s="93">
        <f t="shared" si="5"/>
        <v>6</v>
      </c>
      <c r="O14" s="195">
        <v>3</v>
      </c>
      <c r="P14" s="98">
        <v>3</v>
      </c>
      <c r="Q14" s="93">
        <f t="shared" si="6"/>
        <v>3</v>
      </c>
      <c r="R14" s="85">
        <v>1</v>
      </c>
      <c r="S14" s="94">
        <v>2</v>
      </c>
    </row>
    <row r="15" spans="1:25" ht="20.100000000000001" customHeight="1" x14ac:dyDescent="0.15">
      <c r="A15" s="105" t="s">
        <v>226</v>
      </c>
      <c r="B15" s="91">
        <f t="shared" si="1"/>
        <v>0</v>
      </c>
      <c r="C15" s="84"/>
      <c r="D15" s="92"/>
      <c r="E15" s="91">
        <f t="shared" si="2"/>
        <v>22</v>
      </c>
      <c r="F15" s="84">
        <v>22</v>
      </c>
      <c r="G15" s="92"/>
      <c r="H15" s="91">
        <f t="shared" si="3"/>
        <v>19</v>
      </c>
      <c r="I15" s="84">
        <v>14</v>
      </c>
      <c r="J15" s="92">
        <v>5</v>
      </c>
      <c r="K15" s="91">
        <f t="shared" si="4"/>
        <v>15</v>
      </c>
      <c r="L15" s="84">
        <v>10</v>
      </c>
      <c r="M15" s="98">
        <v>5</v>
      </c>
      <c r="N15" s="93">
        <f t="shared" si="5"/>
        <v>18</v>
      </c>
      <c r="O15" s="195">
        <v>9</v>
      </c>
      <c r="P15" s="98">
        <v>9</v>
      </c>
      <c r="Q15" s="93">
        <f t="shared" si="6"/>
        <v>17</v>
      </c>
      <c r="R15" s="85">
        <v>5</v>
      </c>
      <c r="S15" s="94">
        <v>12</v>
      </c>
    </row>
    <row r="16" spans="1:25" ht="20.100000000000001" customHeight="1" thickBot="1" x14ac:dyDescent="0.2">
      <c r="A16" s="106" t="s">
        <v>227</v>
      </c>
      <c r="B16" s="99">
        <f t="shared" si="1"/>
        <v>57</v>
      </c>
      <c r="C16" s="100">
        <v>36</v>
      </c>
      <c r="D16" s="102">
        <v>21</v>
      </c>
      <c r="E16" s="99">
        <f t="shared" si="2"/>
        <v>63</v>
      </c>
      <c r="F16" s="100">
        <v>35</v>
      </c>
      <c r="G16" s="102">
        <v>28</v>
      </c>
      <c r="H16" s="99">
        <f t="shared" si="3"/>
        <v>101</v>
      </c>
      <c r="I16" s="100">
        <v>53</v>
      </c>
      <c r="J16" s="102">
        <v>48</v>
      </c>
      <c r="K16" s="99">
        <f t="shared" si="4"/>
        <v>85</v>
      </c>
      <c r="L16" s="100">
        <v>46</v>
      </c>
      <c r="M16" s="101">
        <v>39</v>
      </c>
      <c r="N16" s="95">
        <f t="shared" si="5"/>
        <v>89</v>
      </c>
      <c r="O16" s="196">
        <v>55</v>
      </c>
      <c r="P16" s="101">
        <v>34</v>
      </c>
      <c r="Q16" s="95">
        <f t="shared" si="6"/>
        <v>80</v>
      </c>
      <c r="R16" s="96">
        <v>54</v>
      </c>
      <c r="S16" s="97">
        <v>26</v>
      </c>
    </row>
    <row r="17" ht="20.100000000000001" customHeight="1" x14ac:dyDescent="0.15"/>
  </sheetData>
  <mergeCells count="7">
    <mergeCell ref="Q3:S3"/>
    <mergeCell ref="A3:A4"/>
    <mergeCell ref="B3:D3"/>
    <mergeCell ref="E3:G3"/>
    <mergeCell ref="H3:J3"/>
    <mergeCell ref="K3:M3"/>
    <mergeCell ref="N3:P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0"/>
  <sheetViews>
    <sheetView zoomScale="87" zoomScaleNormal="87" workbookViewId="0">
      <selection sqref="A1:AH1"/>
    </sheetView>
  </sheetViews>
  <sheetFormatPr defaultColWidth="2.25" defaultRowHeight="14.25" x14ac:dyDescent="0.15"/>
  <cols>
    <col min="1" max="1" width="2.25" style="10" customWidth="1"/>
    <col min="2" max="34" width="3.125" style="10" customWidth="1"/>
    <col min="35" max="256" width="2.25" style="10"/>
    <col min="257" max="257" width="2.25" style="10" customWidth="1"/>
    <col min="258" max="290" width="3.125" style="10" customWidth="1"/>
    <col min="291" max="512" width="2.25" style="10"/>
    <col min="513" max="513" width="2.25" style="10" customWidth="1"/>
    <col min="514" max="546" width="3.125" style="10" customWidth="1"/>
    <col min="547" max="768" width="2.25" style="10"/>
    <col min="769" max="769" width="2.25" style="10" customWidth="1"/>
    <col min="770" max="802" width="3.125" style="10" customWidth="1"/>
    <col min="803" max="1024" width="2.25" style="10"/>
    <col min="1025" max="1025" width="2.25" style="10" customWidth="1"/>
    <col min="1026" max="1058" width="3.125" style="10" customWidth="1"/>
    <col min="1059" max="1280" width="2.25" style="10"/>
    <col min="1281" max="1281" width="2.25" style="10" customWidth="1"/>
    <col min="1282" max="1314" width="3.125" style="10" customWidth="1"/>
    <col min="1315" max="1536" width="2.25" style="10"/>
    <col min="1537" max="1537" width="2.25" style="10" customWidth="1"/>
    <col min="1538" max="1570" width="3.125" style="10" customWidth="1"/>
    <col min="1571" max="1792" width="2.25" style="10"/>
    <col min="1793" max="1793" width="2.25" style="10" customWidth="1"/>
    <col min="1794" max="1826" width="3.125" style="10" customWidth="1"/>
    <col min="1827" max="2048" width="2.25" style="10"/>
    <col min="2049" max="2049" width="2.25" style="10" customWidth="1"/>
    <col min="2050" max="2082" width="3.125" style="10" customWidth="1"/>
    <col min="2083" max="2304" width="2.25" style="10"/>
    <col min="2305" max="2305" width="2.25" style="10" customWidth="1"/>
    <col min="2306" max="2338" width="3.125" style="10" customWidth="1"/>
    <col min="2339" max="2560" width="2.25" style="10"/>
    <col min="2561" max="2561" width="2.25" style="10" customWidth="1"/>
    <col min="2562" max="2594" width="3.125" style="10" customWidth="1"/>
    <col min="2595" max="2816" width="2.25" style="10"/>
    <col min="2817" max="2817" width="2.25" style="10" customWidth="1"/>
    <col min="2818" max="2850" width="3.125" style="10" customWidth="1"/>
    <col min="2851" max="3072" width="2.25" style="10"/>
    <col min="3073" max="3073" width="2.25" style="10" customWidth="1"/>
    <col min="3074" max="3106" width="3.125" style="10" customWidth="1"/>
    <col min="3107" max="3328" width="2.25" style="10"/>
    <col min="3329" max="3329" width="2.25" style="10" customWidth="1"/>
    <col min="3330" max="3362" width="3.125" style="10" customWidth="1"/>
    <col min="3363" max="3584" width="2.25" style="10"/>
    <col min="3585" max="3585" width="2.25" style="10" customWidth="1"/>
    <col min="3586" max="3618" width="3.125" style="10" customWidth="1"/>
    <col min="3619" max="3840" width="2.25" style="10"/>
    <col min="3841" max="3841" width="2.25" style="10" customWidth="1"/>
    <col min="3842" max="3874" width="3.125" style="10" customWidth="1"/>
    <col min="3875" max="4096" width="2.25" style="10"/>
    <col min="4097" max="4097" width="2.25" style="10" customWidth="1"/>
    <col min="4098" max="4130" width="3.125" style="10" customWidth="1"/>
    <col min="4131" max="4352" width="2.25" style="10"/>
    <col min="4353" max="4353" width="2.25" style="10" customWidth="1"/>
    <col min="4354" max="4386" width="3.125" style="10" customWidth="1"/>
    <col min="4387" max="4608" width="2.25" style="10"/>
    <col min="4609" max="4609" width="2.25" style="10" customWidth="1"/>
    <col min="4610" max="4642" width="3.125" style="10" customWidth="1"/>
    <col min="4643" max="4864" width="2.25" style="10"/>
    <col min="4865" max="4865" width="2.25" style="10" customWidth="1"/>
    <col min="4866" max="4898" width="3.125" style="10" customWidth="1"/>
    <col min="4899" max="5120" width="2.25" style="10"/>
    <col min="5121" max="5121" width="2.25" style="10" customWidth="1"/>
    <col min="5122" max="5154" width="3.125" style="10" customWidth="1"/>
    <col min="5155" max="5376" width="2.25" style="10"/>
    <col min="5377" max="5377" width="2.25" style="10" customWidth="1"/>
    <col min="5378" max="5410" width="3.125" style="10" customWidth="1"/>
    <col min="5411" max="5632" width="2.25" style="10"/>
    <col min="5633" max="5633" width="2.25" style="10" customWidth="1"/>
    <col min="5634" max="5666" width="3.125" style="10" customWidth="1"/>
    <col min="5667" max="5888" width="2.25" style="10"/>
    <col min="5889" max="5889" width="2.25" style="10" customWidth="1"/>
    <col min="5890" max="5922" width="3.125" style="10" customWidth="1"/>
    <col min="5923" max="6144" width="2.25" style="10"/>
    <col min="6145" max="6145" width="2.25" style="10" customWidth="1"/>
    <col min="6146" max="6178" width="3.125" style="10" customWidth="1"/>
    <col min="6179" max="6400" width="2.25" style="10"/>
    <col min="6401" max="6401" width="2.25" style="10" customWidth="1"/>
    <col min="6402" max="6434" width="3.125" style="10" customWidth="1"/>
    <col min="6435" max="6656" width="2.25" style="10"/>
    <col min="6657" max="6657" width="2.25" style="10" customWidth="1"/>
    <col min="6658" max="6690" width="3.125" style="10" customWidth="1"/>
    <col min="6691" max="6912" width="2.25" style="10"/>
    <col min="6913" max="6913" width="2.25" style="10" customWidth="1"/>
    <col min="6914" max="6946" width="3.125" style="10" customWidth="1"/>
    <col min="6947" max="7168" width="2.25" style="10"/>
    <col min="7169" max="7169" width="2.25" style="10" customWidth="1"/>
    <col min="7170" max="7202" width="3.125" style="10" customWidth="1"/>
    <col min="7203" max="7424" width="2.25" style="10"/>
    <col min="7425" max="7425" width="2.25" style="10" customWidth="1"/>
    <col min="7426" max="7458" width="3.125" style="10" customWidth="1"/>
    <col min="7459" max="7680" width="2.25" style="10"/>
    <col min="7681" max="7681" width="2.25" style="10" customWidth="1"/>
    <col min="7682" max="7714" width="3.125" style="10" customWidth="1"/>
    <col min="7715" max="7936" width="2.25" style="10"/>
    <col min="7937" max="7937" width="2.25" style="10" customWidth="1"/>
    <col min="7938" max="7970" width="3.125" style="10" customWidth="1"/>
    <col min="7971" max="8192" width="2.25" style="10"/>
    <col min="8193" max="8193" width="2.25" style="10" customWidth="1"/>
    <col min="8194" max="8226" width="3.125" style="10" customWidth="1"/>
    <col min="8227" max="8448" width="2.25" style="10"/>
    <col min="8449" max="8449" width="2.25" style="10" customWidth="1"/>
    <col min="8450" max="8482" width="3.125" style="10" customWidth="1"/>
    <col min="8483" max="8704" width="2.25" style="10"/>
    <col min="8705" max="8705" width="2.25" style="10" customWidth="1"/>
    <col min="8706" max="8738" width="3.125" style="10" customWidth="1"/>
    <col min="8739" max="8960" width="2.25" style="10"/>
    <col min="8961" max="8961" width="2.25" style="10" customWidth="1"/>
    <col min="8962" max="8994" width="3.125" style="10" customWidth="1"/>
    <col min="8995" max="9216" width="2.25" style="10"/>
    <col min="9217" max="9217" width="2.25" style="10" customWidth="1"/>
    <col min="9218" max="9250" width="3.125" style="10" customWidth="1"/>
    <col min="9251" max="9472" width="2.25" style="10"/>
    <col min="9473" max="9473" width="2.25" style="10" customWidth="1"/>
    <col min="9474" max="9506" width="3.125" style="10" customWidth="1"/>
    <col min="9507" max="9728" width="2.25" style="10"/>
    <col min="9729" max="9729" width="2.25" style="10" customWidth="1"/>
    <col min="9730" max="9762" width="3.125" style="10" customWidth="1"/>
    <col min="9763" max="9984" width="2.25" style="10"/>
    <col min="9985" max="9985" width="2.25" style="10" customWidth="1"/>
    <col min="9986" max="10018" width="3.125" style="10" customWidth="1"/>
    <col min="10019" max="10240" width="2.25" style="10"/>
    <col min="10241" max="10241" width="2.25" style="10" customWidth="1"/>
    <col min="10242" max="10274" width="3.125" style="10" customWidth="1"/>
    <col min="10275" max="10496" width="2.25" style="10"/>
    <col min="10497" max="10497" width="2.25" style="10" customWidth="1"/>
    <col min="10498" max="10530" width="3.125" style="10" customWidth="1"/>
    <col min="10531" max="10752" width="2.25" style="10"/>
    <col min="10753" max="10753" width="2.25" style="10" customWidth="1"/>
    <col min="10754" max="10786" width="3.125" style="10" customWidth="1"/>
    <col min="10787" max="11008" width="2.25" style="10"/>
    <col min="11009" max="11009" width="2.25" style="10" customWidth="1"/>
    <col min="11010" max="11042" width="3.125" style="10" customWidth="1"/>
    <col min="11043" max="11264" width="2.25" style="10"/>
    <col min="11265" max="11265" width="2.25" style="10" customWidth="1"/>
    <col min="11266" max="11298" width="3.125" style="10" customWidth="1"/>
    <col min="11299" max="11520" width="2.25" style="10"/>
    <col min="11521" max="11521" width="2.25" style="10" customWidth="1"/>
    <col min="11522" max="11554" width="3.125" style="10" customWidth="1"/>
    <col min="11555" max="11776" width="2.25" style="10"/>
    <col min="11777" max="11777" width="2.25" style="10" customWidth="1"/>
    <col min="11778" max="11810" width="3.125" style="10" customWidth="1"/>
    <col min="11811" max="12032" width="2.25" style="10"/>
    <col min="12033" max="12033" width="2.25" style="10" customWidth="1"/>
    <col min="12034" max="12066" width="3.125" style="10" customWidth="1"/>
    <col min="12067" max="12288" width="2.25" style="10"/>
    <col min="12289" max="12289" width="2.25" style="10" customWidth="1"/>
    <col min="12290" max="12322" width="3.125" style="10" customWidth="1"/>
    <col min="12323" max="12544" width="2.25" style="10"/>
    <col min="12545" max="12545" width="2.25" style="10" customWidth="1"/>
    <col min="12546" max="12578" width="3.125" style="10" customWidth="1"/>
    <col min="12579" max="12800" width="2.25" style="10"/>
    <col min="12801" max="12801" width="2.25" style="10" customWidth="1"/>
    <col min="12802" max="12834" width="3.125" style="10" customWidth="1"/>
    <col min="12835" max="13056" width="2.25" style="10"/>
    <col min="13057" max="13057" width="2.25" style="10" customWidth="1"/>
    <col min="13058" max="13090" width="3.125" style="10" customWidth="1"/>
    <col min="13091" max="13312" width="2.25" style="10"/>
    <col min="13313" max="13313" width="2.25" style="10" customWidth="1"/>
    <col min="13314" max="13346" width="3.125" style="10" customWidth="1"/>
    <col min="13347" max="13568" width="2.25" style="10"/>
    <col min="13569" max="13569" width="2.25" style="10" customWidth="1"/>
    <col min="13570" max="13602" width="3.125" style="10" customWidth="1"/>
    <col min="13603" max="13824" width="2.25" style="10"/>
    <col min="13825" max="13825" width="2.25" style="10" customWidth="1"/>
    <col min="13826" max="13858" width="3.125" style="10" customWidth="1"/>
    <col min="13859" max="14080" width="2.25" style="10"/>
    <col min="14081" max="14081" width="2.25" style="10" customWidth="1"/>
    <col min="14082" max="14114" width="3.125" style="10" customWidth="1"/>
    <col min="14115" max="14336" width="2.25" style="10"/>
    <col min="14337" max="14337" width="2.25" style="10" customWidth="1"/>
    <col min="14338" max="14370" width="3.125" style="10" customWidth="1"/>
    <col min="14371" max="14592" width="2.25" style="10"/>
    <col min="14593" max="14593" width="2.25" style="10" customWidth="1"/>
    <col min="14594" max="14626" width="3.125" style="10" customWidth="1"/>
    <col min="14627" max="14848" width="2.25" style="10"/>
    <col min="14849" max="14849" width="2.25" style="10" customWidth="1"/>
    <col min="14850" max="14882" width="3.125" style="10" customWidth="1"/>
    <col min="14883" max="15104" width="2.25" style="10"/>
    <col min="15105" max="15105" width="2.25" style="10" customWidth="1"/>
    <col min="15106" max="15138" width="3.125" style="10" customWidth="1"/>
    <col min="15139" max="15360" width="2.25" style="10"/>
    <col min="15361" max="15361" width="2.25" style="10" customWidth="1"/>
    <col min="15362" max="15394" width="3.125" style="10" customWidth="1"/>
    <col min="15395" max="15616" width="2.25" style="10"/>
    <col min="15617" max="15617" width="2.25" style="10" customWidth="1"/>
    <col min="15618" max="15650" width="3.125" style="10" customWidth="1"/>
    <col min="15651" max="15872" width="2.25" style="10"/>
    <col min="15873" max="15873" width="2.25" style="10" customWidth="1"/>
    <col min="15874" max="15906" width="3.125" style="10" customWidth="1"/>
    <col min="15907" max="16128" width="2.25" style="10"/>
    <col min="16129" max="16129" width="2.25" style="10" customWidth="1"/>
    <col min="16130" max="16162" width="3.125" style="10" customWidth="1"/>
    <col min="16163" max="16384" width="2.25" style="10"/>
  </cols>
  <sheetData>
    <row r="1" spans="1:34" ht="17.25" x14ac:dyDescent="0.15">
      <c r="A1" s="242" t="s">
        <v>29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</row>
    <row r="2" spans="1:34" ht="15" thickBot="1" x14ac:dyDescent="0.2">
      <c r="V2" s="243" t="s">
        <v>30</v>
      </c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</row>
    <row r="3" spans="1:34" x14ac:dyDescent="0.15">
      <c r="B3" s="244" t="s">
        <v>1</v>
      </c>
      <c r="C3" s="245"/>
      <c r="D3" s="245"/>
      <c r="E3" s="245"/>
      <c r="F3" s="245"/>
      <c r="G3" s="245"/>
      <c r="H3" s="246"/>
      <c r="I3" s="250" t="s">
        <v>2</v>
      </c>
      <c r="J3" s="251"/>
      <c r="K3" s="251"/>
      <c r="L3" s="251"/>
      <c r="M3" s="251"/>
      <c r="N3" s="251"/>
      <c r="O3" s="252"/>
      <c r="P3" s="256" t="s">
        <v>31</v>
      </c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11"/>
    </row>
    <row r="4" spans="1:34" x14ac:dyDescent="0.15">
      <c r="B4" s="247"/>
      <c r="C4" s="248"/>
      <c r="D4" s="248"/>
      <c r="E4" s="248"/>
      <c r="F4" s="248"/>
      <c r="G4" s="248"/>
      <c r="H4" s="249"/>
      <c r="I4" s="253"/>
      <c r="J4" s="254"/>
      <c r="K4" s="254"/>
      <c r="L4" s="254"/>
      <c r="M4" s="254"/>
      <c r="N4" s="254"/>
      <c r="O4" s="255"/>
      <c r="P4" s="258" t="s">
        <v>32</v>
      </c>
      <c r="Q4" s="259"/>
      <c r="R4" s="259"/>
      <c r="S4" s="259"/>
      <c r="T4" s="259"/>
      <c r="U4" s="260"/>
      <c r="V4" s="248" t="s">
        <v>3</v>
      </c>
      <c r="W4" s="248"/>
      <c r="X4" s="248"/>
      <c r="Y4" s="248"/>
      <c r="Z4" s="248"/>
      <c r="AA4" s="248"/>
      <c r="AB4" s="248" t="s">
        <v>4</v>
      </c>
      <c r="AC4" s="248"/>
      <c r="AD4" s="248"/>
      <c r="AE4" s="248"/>
      <c r="AF4" s="248"/>
      <c r="AG4" s="249"/>
      <c r="AH4" s="12"/>
    </row>
    <row r="5" spans="1:34" ht="17.25" x14ac:dyDescent="0.15">
      <c r="C5" s="237" t="s">
        <v>0</v>
      </c>
      <c r="D5" s="238"/>
      <c r="E5" s="239">
        <v>60</v>
      </c>
      <c r="F5" s="239"/>
      <c r="G5" s="10" t="s">
        <v>1</v>
      </c>
      <c r="I5" s="240">
        <v>25557</v>
      </c>
      <c r="J5" s="241"/>
      <c r="K5" s="241"/>
      <c r="L5" s="241"/>
      <c r="M5" s="241"/>
      <c r="N5" s="241"/>
      <c r="O5" s="241"/>
      <c r="P5" s="236">
        <f t="shared" ref="P5:P23" si="0">V5+AB5</f>
        <v>89992</v>
      </c>
      <c r="Q5" s="236"/>
      <c r="R5" s="236"/>
      <c r="S5" s="236"/>
      <c r="T5" s="236"/>
      <c r="U5" s="236"/>
      <c r="V5" s="236">
        <v>43425</v>
      </c>
      <c r="W5" s="236"/>
      <c r="X5" s="236"/>
      <c r="Y5" s="236"/>
      <c r="Z5" s="236"/>
      <c r="AA5" s="236"/>
      <c r="AB5" s="236">
        <v>46567</v>
      </c>
      <c r="AC5" s="236"/>
      <c r="AD5" s="236"/>
      <c r="AE5" s="236"/>
      <c r="AF5" s="236"/>
      <c r="AG5" s="236"/>
    </row>
    <row r="6" spans="1:34" ht="17.25" x14ac:dyDescent="0.15">
      <c r="E6" s="239">
        <v>61</v>
      </c>
      <c r="F6" s="239"/>
      <c r="I6" s="240">
        <v>25647</v>
      </c>
      <c r="J6" s="241"/>
      <c r="K6" s="241"/>
      <c r="L6" s="241"/>
      <c r="M6" s="241"/>
      <c r="N6" s="241"/>
      <c r="O6" s="241"/>
      <c r="P6" s="236">
        <f t="shared" si="0"/>
        <v>89573</v>
      </c>
      <c r="Q6" s="236"/>
      <c r="R6" s="236"/>
      <c r="S6" s="236"/>
      <c r="T6" s="236"/>
      <c r="U6" s="236"/>
      <c r="V6" s="236">
        <v>43198</v>
      </c>
      <c r="W6" s="236"/>
      <c r="X6" s="236"/>
      <c r="Y6" s="236"/>
      <c r="Z6" s="236"/>
      <c r="AA6" s="236"/>
      <c r="AB6" s="236">
        <v>46375</v>
      </c>
      <c r="AC6" s="236"/>
      <c r="AD6" s="236"/>
      <c r="AE6" s="236"/>
      <c r="AF6" s="236"/>
      <c r="AG6" s="236"/>
    </row>
    <row r="7" spans="1:34" ht="17.25" x14ac:dyDescent="0.15">
      <c r="E7" s="239">
        <v>62</v>
      </c>
      <c r="F7" s="239"/>
      <c r="I7" s="240">
        <v>25741</v>
      </c>
      <c r="J7" s="241"/>
      <c r="K7" s="241"/>
      <c r="L7" s="241"/>
      <c r="M7" s="241"/>
      <c r="N7" s="241"/>
      <c r="O7" s="241"/>
      <c r="P7" s="236">
        <f t="shared" si="0"/>
        <v>89066</v>
      </c>
      <c r="Q7" s="236"/>
      <c r="R7" s="236"/>
      <c r="S7" s="236"/>
      <c r="T7" s="236"/>
      <c r="U7" s="236"/>
      <c r="V7" s="236">
        <v>42953</v>
      </c>
      <c r="W7" s="236"/>
      <c r="X7" s="236"/>
      <c r="Y7" s="236"/>
      <c r="Z7" s="236"/>
      <c r="AA7" s="236"/>
      <c r="AB7" s="236">
        <v>46113</v>
      </c>
      <c r="AC7" s="236"/>
      <c r="AD7" s="236"/>
      <c r="AE7" s="236"/>
      <c r="AF7" s="236"/>
      <c r="AG7" s="236"/>
    </row>
    <row r="8" spans="1:34" ht="17.25" x14ac:dyDescent="0.15">
      <c r="E8" s="239">
        <v>63</v>
      </c>
      <c r="F8" s="239"/>
      <c r="I8" s="240">
        <v>25809</v>
      </c>
      <c r="J8" s="241"/>
      <c r="K8" s="241"/>
      <c r="L8" s="241"/>
      <c r="M8" s="241"/>
      <c r="N8" s="241"/>
      <c r="O8" s="241"/>
      <c r="P8" s="236">
        <f t="shared" si="0"/>
        <v>88550</v>
      </c>
      <c r="Q8" s="236"/>
      <c r="R8" s="236"/>
      <c r="S8" s="236"/>
      <c r="T8" s="236"/>
      <c r="U8" s="236"/>
      <c r="V8" s="236">
        <v>42717</v>
      </c>
      <c r="W8" s="236"/>
      <c r="X8" s="236"/>
      <c r="Y8" s="236"/>
      <c r="Z8" s="236"/>
      <c r="AA8" s="236"/>
      <c r="AB8" s="236">
        <v>45833</v>
      </c>
      <c r="AC8" s="236"/>
      <c r="AD8" s="236"/>
      <c r="AE8" s="236"/>
      <c r="AF8" s="236"/>
      <c r="AG8" s="236"/>
    </row>
    <row r="9" spans="1:34" ht="17.25" x14ac:dyDescent="0.15">
      <c r="C9" s="261" t="s">
        <v>28</v>
      </c>
      <c r="D9" s="261"/>
      <c r="E9" s="239" t="s">
        <v>33</v>
      </c>
      <c r="F9" s="239"/>
      <c r="G9" s="10" t="s">
        <v>1</v>
      </c>
      <c r="I9" s="240">
        <v>25922</v>
      </c>
      <c r="J9" s="241"/>
      <c r="K9" s="241"/>
      <c r="L9" s="241"/>
      <c r="M9" s="241"/>
      <c r="N9" s="241"/>
      <c r="O9" s="241"/>
      <c r="P9" s="236">
        <f t="shared" si="0"/>
        <v>88059</v>
      </c>
      <c r="Q9" s="236"/>
      <c r="R9" s="236"/>
      <c r="S9" s="236"/>
      <c r="T9" s="236"/>
      <c r="U9" s="236"/>
      <c r="V9" s="236">
        <v>42457</v>
      </c>
      <c r="W9" s="236"/>
      <c r="X9" s="236"/>
      <c r="Y9" s="236"/>
      <c r="Z9" s="236"/>
      <c r="AA9" s="236"/>
      <c r="AB9" s="236">
        <v>45602</v>
      </c>
      <c r="AC9" s="236"/>
      <c r="AD9" s="236"/>
      <c r="AE9" s="236"/>
      <c r="AF9" s="236"/>
      <c r="AG9" s="236"/>
    </row>
    <row r="10" spans="1:34" ht="17.25" x14ac:dyDescent="0.15">
      <c r="E10" s="239">
        <v>2</v>
      </c>
      <c r="F10" s="239"/>
      <c r="I10" s="240">
        <v>25989</v>
      </c>
      <c r="J10" s="241"/>
      <c r="K10" s="241"/>
      <c r="L10" s="241"/>
      <c r="M10" s="241"/>
      <c r="N10" s="241"/>
      <c r="O10" s="241"/>
      <c r="P10" s="236">
        <f t="shared" si="0"/>
        <v>87514</v>
      </c>
      <c r="Q10" s="236"/>
      <c r="R10" s="236"/>
      <c r="S10" s="236"/>
      <c r="T10" s="236"/>
      <c r="U10" s="236"/>
      <c r="V10" s="236">
        <v>42201</v>
      </c>
      <c r="W10" s="236"/>
      <c r="X10" s="236"/>
      <c r="Y10" s="236"/>
      <c r="Z10" s="236"/>
      <c r="AA10" s="236"/>
      <c r="AB10" s="236">
        <v>45313</v>
      </c>
      <c r="AC10" s="236"/>
      <c r="AD10" s="236"/>
      <c r="AE10" s="236"/>
      <c r="AF10" s="236"/>
      <c r="AG10" s="236"/>
    </row>
    <row r="11" spans="1:34" ht="17.25" x14ac:dyDescent="0.15">
      <c r="E11" s="239">
        <v>3</v>
      </c>
      <c r="F11" s="239"/>
      <c r="I11" s="240">
        <v>26079</v>
      </c>
      <c r="J11" s="241"/>
      <c r="K11" s="241"/>
      <c r="L11" s="241"/>
      <c r="M11" s="241"/>
      <c r="N11" s="241"/>
      <c r="O11" s="241"/>
      <c r="P11" s="236">
        <f t="shared" si="0"/>
        <v>86916</v>
      </c>
      <c r="Q11" s="236"/>
      <c r="R11" s="236"/>
      <c r="S11" s="236"/>
      <c r="T11" s="236"/>
      <c r="U11" s="236"/>
      <c r="V11" s="236">
        <v>41929</v>
      </c>
      <c r="W11" s="236"/>
      <c r="X11" s="236"/>
      <c r="Y11" s="236"/>
      <c r="Z11" s="236"/>
      <c r="AA11" s="236"/>
      <c r="AB11" s="236">
        <v>44987</v>
      </c>
      <c r="AC11" s="236"/>
      <c r="AD11" s="236"/>
      <c r="AE11" s="236"/>
      <c r="AF11" s="236"/>
      <c r="AG11" s="236"/>
    </row>
    <row r="12" spans="1:34" ht="17.25" x14ac:dyDescent="0.15">
      <c r="E12" s="239">
        <v>4</v>
      </c>
      <c r="F12" s="239"/>
      <c r="I12" s="240">
        <v>26164</v>
      </c>
      <c r="J12" s="241"/>
      <c r="K12" s="241"/>
      <c r="L12" s="241"/>
      <c r="M12" s="241"/>
      <c r="N12" s="241"/>
      <c r="O12" s="241"/>
      <c r="P12" s="236">
        <f t="shared" si="0"/>
        <v>86241</v>
      </c>
      <c r="Q12" s="236"/>
      <c r="R12" s="236"/>
      <c r="S12" s="236"/>
      <c r="T12" s="236"/>
      <c r="U12" s="236"/>
      <c r="V12" s="236">
        <v>41557</v>
      </c>
      <c r="W12" s="236"/>
      <c r="X12" s="236"/>
      <c r="Y12" s="236"/>
      <c r="Z12" s="236"/>
      <c r="AA12" s="236"/>
      <c r="AB12" s="236">
        <v>44684</v>
      </c>
      <c r="AC12" s="236"/>
      <c r="AD12" s="236"/>
      <c r="AE12" s="236"/>
      <c r="AF12" s="236"/>
      <c r="AG12" s="236"/>
    </row>
    <row r="13" spans="1:34" ht="17.25" x14ac:dyDescent="0.15">
      <c r="E13" s="239">
        <v>5</v>
      </c>
      <c r="F13" s="239"/>
      <c r="I13" s="240">
        <v>26260</v>
      </c>
      <c r="J13" s="241"/>
      <c r="K13" s="241"/>
      <c r="L13" s="241"/>
      <c r="M13" s="241"/>
      <c r="N13" s="241"/>
      <c r="O13" s="241"/>
      <c r="P13" s="236">
        <f t="shared" si="0"/>
        <v>85662</v>
      </c>
      <c r="Q13" s="236"/>
      <c r="R13" s="236"/>
      <c r="S13" s="236"/>
      <c r="T13" s="236"/>
      <c r="U13" s="236"/>
      <c r="V13" s="236">
        <v>41323</v>
      </c>
      <c r="W13" s="236"/>
      <c r="X13" s="236"/>
      <c r="Y13" s="236"/>
      <c r="Z13" s="236"/>
      <c r="AA13" s="236"/>
      <c r="AB13" s="236">
        <v>44339</v>
      </c>
      <c r="AC13" s="236"/>
      <c r="AD13" s="236"/>
      <c r="AE13" s="236"/>
      <c r="AF13" s="236"/>
      <c r="AG13" s="236"/>
    </row>
    <row r="14" spans="1:34" ht="17.25" x14ac:dyDescent="0.15">
      <c r="E14" s="239">
        <v>6</v>
      </c>
      <c r="F14" s="239"/>
      <c r="I14" s="240">
        <v>26381</v>
      </c>
      <c r="J14" s="241"/>
      <c r="K14" s="241"/>
      <c r="L14" s="241"/>
      <c r="M14" s="241"/>
      <c r="N14" s="241"/>
      <c r="O14" s="241"/>
      <c r="P14" s="236">
        <f t="shared" si="0"/>
        <v>84992</v>
      </c>
      <c r="Q14" s="236"/>
      <c r="R14" s="236"/>
      <c r="S14" s="236"/>
      <c r="T14" s="236"/>
      <c r="U14" s="236"/>
      <c r="V14" s="236">
        <v>41004</v>
      </c>
      <c r="W14" s="236"/>
      <c r="X14" s="236"/>
      <c r="Y14" s="236"/>
      <c r="Z14" s="236"/>
      <c r="AA14" s="236"/>
      <c r="AB14" s="236">
        <v>43988</v>
      </c>
      <c r="AC14" s="236"/>
      <c r="AD14" s="236"/>
      <c r="AE14" s="236"/>
      <c r="AF14" s="236"/>
      <c r="AG14" s="236"/>
    </row>
    <row r="15" spans="1:34" ht="17.25" x14ac:dyDescent="0.15">
      <c r="E15" s="239">
        <v>7</v>
      </c>
      <c r="F15" s="239"/>
      <c r="I15" s="240">
        <v>26475</v>
      </c>
      <c r="J15" s="241"/>
      <c r="K15" s="241"/>
      <c r="L15" s="241"/>
      <c r="M15" s="241"/>
      <c r="N15" s="241"/>
      <c r="O15" s="241"/>
      <c r="P15" s="236">
        <f t="shared" si="0"/>
        <v>84312</v>
      </c>
      <c r="Q15" s="236"/>
      <c r="R15" s="236"/>
      <c r="S15" s="236"/>
      <c r="T15" s="236"/>
      <c r="U15" s="236"/>
      <c r="V15" s="236">
        <v>40658</v>
      </c>
      <c r="W15" s="236"/>
      <c r="X15" s="236"/>
      <c r="Y15" s="236"/>
      <c r="Z15" s="236"/>
      <c r="AA15" s="236"/>
      <c r="AB15" s="236">
        <v>43654</v>
      </c>
      <c r="AC15" s="236"/>
      <c r="AD15" s="236"/>
      <c r="AE15" s="236"/>
      <c r="AF15" s="236"/>
      <c r="AG15" s="236"/>
    </row>
    <row r="16" spans="1:34" ht="17.25" x14ac:dyDescent="0.15">
      <c r="E16" s="239">
        <v>8</v>
      </c>
      <c r="F16" s="239"/>
      <c r="I16" s="240">
        <v>26511</v>
      </c>
      <c r="J16" s="241"/>
      <c r="K16" s="241"/>
      <c r="L16" s="241"/>
      <c r="M16" s="241"/>
      <c r="N16" s="241"/>
      <c r="O16" s="241"/>
      <c r="P16" s="236">
        <f t="shared" si="0"/>
        <v>83526</v>
      </c>
      <c r="Q16" s="236"/>
      <c r="R16" s="236"/>
      <c r="S16" s="236"/>
      <c r="T16" s="236"/>
      <c r="U16" s="236"/>
      <c r="V16" s="236">
        <v>40242</v>
      </c>
      <c r="W16" s="236"/>
      <c r="X16" s="236"/>
      <c r="Y16" s="236"/>
      <c r="Z16" s="236"/>
      <c r="AA16" s="236"/>
      <c r="AB16" s="236">
        <v>43284</v>
      </c>
      <c r="AC16" s="236"/>
      <c r="AD16" s="236"/>
      <c r="AE16" s="236"/>
      <c r="AF16" s="236"/>
      <c r="AG16" s="236"/>
    </row>
    <row r="17" spans="1:35" ht="17.25" x14ac:dyDescent="0.15">
      <c r="E17" s="239">
        <v>9</v>
      </c>
      <c r="F17" s="239"/>
      <c r="I17" s="240">
        <v>26592</v>
      </c>
      <c r="J17" s="241"/>
      <c r="K17" s="241"/>
      <c r="L17" s="241"/>
      <c r="M17" s="241"/>
      <c r="N17" s="241"/>
      <c r="O17" s="241"/>
      <c r="P17" s="236">
        <f t="shared" si="0"/>
        <v>82777</v>
      </c>
      <c r="Q17" s="236"/>
      <c r="R17" s="236"/>
      <c r="S17" s="236"/>
      <c r="T17" s="236"/>
      <c r="U17" s="236"/>
      <c r="V17" s="236">
        <v>39833</v>
      </c>
      <c r="W17" s="236"/>
      <c r="X17" s="236"/>
      <c r="Y17" s="236"/>
      <c r="Z17" s="236"/>
      <c r="AA17" s="236"/>
      <c r="AB17" s="236">
        <v>42944</v>
      </c>
      <c r="AC17" s="236"/>
      <c r="AD17" s="236"/>
      <c r="AE17" s="236"/>
      <c r="AF17" s="236"/>
      <c r="AG17" s="236"/>
    </row>
    <row r="18" spans="1:35" ht="17.25" x14ac:dyDescent="0.15">
      <c r="E18" s="239">
        <v>10</v>
      </c>
      <c r="F18" s="239"/>
      <c r="I18" s="240">
        <v>26695</v>
      </c>
      <c r="J18" s="241"/>
      <c r="K18" s="241"/>
      <c r="L18" s="241"/>
      <c r="M18" s="241"/>
      <c r="N18" s="241"/>
      <c r="O18" s="241"/>
      <c r="P18" s="236">
        <f t="shared" si="0"/>
        <v>82000</v>
      </c>
      <c r="Q18" s="236"/>
      <c r="R18" s="236"/>
      <c r="S18" s="236"/>
      <c r="T18" s="236"/>
      <c r="U18" s="236"/>
      <c r="V18" s="236">
        <v>39533</v>
      </c>
      <c r="W18" s="236"/>
      <c r="X18" s="236"/>
      <c r="Y18" s="236"/>
      <c r="Z18" s="236"/>
      <c r="AA18" s="236"/>
      <c r="AB18" s="236">
        <v>42467</v>
      </c>
      <c r="AC18" s="236"/>
      <c r="AD18" s="236"/>
      <c r="AE18" s="236"/>
      <c r="AF18" s="236"/>
      <c r="AG18" s="236"/>
    </row>
    <row r="19" spans="1:35" ht="17.25" x14ac:dyDescent="0.15">
      <c r="E19" s="239">
        <v>11</v>
      </c>
      <c r="F19" s="239"/>
      <c r="I19" s="240">
        <v>26712</v>
      </c>
      <c r="J19" s="241"/>
      <c r="K19" s="241"/>
      <c r="L19" s="241"/>
      <c r="M19" s="241"/>
      <c r="N19" s="241"/>
      <c r="O19" s="241"/>
      <c r="P19" s="236">
        <f t="shared" si="0"/>
        <v>81179</v>
      </c>
      <c r="Q19" s="236"/>
      <c r="R19" s="236"/>
      <c r="S19" s="236"/>
      <c r="T19" s="236"/>
      <c r="U19" s="236"/>
      <c r="V19" s="236">
        <v>39159</v>
      </c>
      <c r="W19" s="236"/>
      <c r="X19" s="236"/>
      <c r="Y19" s="236"/>
      <c r="Z19" s="236"/>
      <c r="AA19" s="236"/>
      <c r="AB19" s="236">
        <v>42020</v>
      </c>
      <c r="AC19" s="236"/>
      <c r="AD19" s="236"/>
      <c r="AE19" s="236"/>
      <c r="AF19" s="236"/>
      <c r="AG19" s="236"/>
    </row>
    <row r="20" spans="1:35" ht="17.25" x14ac:dyDescent="0.15">
      <c r="E20" s="239">
        <v>12</v>
      </c>
      <c r="F20" s="239"/>
      <c r="I20" s="240">
        <v>26769</v>
      </c>
      <c r="J20" s="241"/>
      <c r="K20" s="241"/>
      <c r="L20" s="241"/>
      <c r="M20" s="241"/>
      <c r="N20" s="241"/>
      <c r="O20" s="241"/>
      <c r="P20" s="236">
        <f t="shared" si="0"/>
        <v>80294</v>
      </c>
      <c r="Q20" s="236"/>
      <c r="R20" s="236"/>
      <c r="S20" s="236"/>
      <c r="T20" s="236"/>
      <c r="U20" s="236"/>
      <c r="V20" s="236">
        <v>38767</v>
      </c>
      <c r="W20" s="236"/>
      <c r="X20" s="236"/>
      <c r="Y20" s="236"/>
      <c r="Z20" s="236"/>
      <c r="AA20" s="236"/>
      <c r="AB20" s="236">
        <v>41527</v>
      </c>
      <c r="AC20" s="236"/>
      <c r="AD20" s="236"/>
      <c r="AE20" s="236"/>
      <c r="AF20" s="236"/>
      <c r="AG20" s="236"/>
    </row>
    <row r="21" spans="1:35" ht="17.25" x14ac:dyDescent="0.15">
      <c r="E21" s="239">
        <v>13</v>
      </c>
      <c r="F21" s="239"/>
      <c r="I21" s="240">
        <v>26844</v>
      </c>
      <c r="J21" s="241"/>
      <c r="K21" s="241"/>
      <c r="L21" s="241"/>
      <c r="M21" s="241"/>
      <c r="N21" s="241"/>
      <c r="O21" s="241"/>
      <c r="P21" s="236">
        <f t="shared" si="0"/>
        <v>79500</v>
      </c>
      <c r="Q21" s="236"/>
      <c r="R21" s="236"/>
      <c r="S21" s="236"/>
      <c r="T21" s="236"/>
      <c r="U21" s="236"/>
      <c r="V21" s="236">
        <v>38335</v>
      </c>
      <c r="W21" s="236"/>
      <c r="X21" s="236"/>
      <c r="Y21" s="236"/>
      <c r="Z21" s="236"/>
      <c r="AA21" s="236"/>
      <c r="AB21" s="236">
        <v>41165</v>
      </c>
      <c r="AC21" s="236"/>
      <c r="AD21" s="236"/>
      <c r="AE21" s="236"/>
      <c r="AF21" s="236"/>
      <c r="AG21" s="236"/>
    </row>
    <row r="22" spans="1:35" ht="17.25" x14ac:dyDescent="0.15">
      <c r="E22" s="239">
        <v>14</v>
      </c>
      <c r="F22" s="239"/>
      <c r="I22" s="240">
        <v>26909</v>
      </c>
      <c r="J22" s="241"/>
      <c r="K22" s="241"/>
      <c r="L22" s="241"/>
      <c r="M22" s="241"/>
      <c r="N22" s="241"/>
      <c r="O22" s="241"/>
      <c r="P22" s="236">
        <f t="shared" si="0"/>
        <v>78754</v>
      </c>
      <c r="Q22" s="236"/>
      <c r="R22" s="236"/>
      <c r="S22" s="236"/>
      <c r="T22" s="236"/>
      <c r="U22" s="236"/>
      <c r="V22" s="236">
        <v>37983</v>
      </c>
      <c r="W22" s="236"/>
      <c r="X22" s="236"/>
      <c r="Y22" s="236"/>
      <c r="Z22" s="236"/>
      <c r="AA22" s="236"/>
      <c r="AB22" s="236">
        <v>40771</v>
      </c>
      <c r="AC22" s="236"/>
      <c r="AD22" s="236"/>
      <c r="AE22" s="236"/>
      <c r="AF22" s="236"/>
      <c r="AG22" s="236"/>
    </row>
    <row r="23" spans="1:35" ht="17.25" x14ac:dyDescent="0.15">
      <c r="E23" s="239">
        <v>15</v>
      </c>
      <c r="F23" s="239"/>
      <c r="I23" s="240">
        <v>26913</v>
      </c>
      <c r="J23" s="241"/>
      <c r="K23" s="241"/>
      <c r="L23" s="241"/>
      <c r="M23" s="241"/>
      <c r="N23" s="241"/>
      <c r="O23" s="241"/>
      <c r="P23" s="236">
        <f t="shared" si="0"/>
        <v>77898</v>
      </c>
      <c r="Q23" s="236"/>
      <c r="R23" s="236"/>
      <c r="S23" s="236"/>
      <c r="T23" s="236"/>
      <c r="U23" s="236"/>
      <c r="V23" s="236">
        <v>37546</v>
      </c>
      <c r="W23" s="236"/>
      <c r="X23" s="236"/>
      <c r="Y23" s="236"/>
      <c r="Z23" s="236"/>
      <c r="AA23" s="236"/>
      <c r="AB23" s="236">
        <v>40352</v>
      </c>
      <c r="AC23" s="236"/>
      <c r="AD23" s="236"/>
      <c r="AE23" s="236"/>
      <c r="AF23" s="236"/>
      <c r="AG23" s="236"/>
    </row>
    <row r="24" spans="1:35" ht="17.25" x14ac:dyDescent="0.15">
      <c r="B24" s="13"/>
      <c r="C24" s="13"/>
      <c r="D24" s="13"/>
      <c r="E24" s="262">
        <v>16</v>
      </c>
      <c r="F24" s="262"/>
      <c r="G24" s="13"/>
      <c r="H24" s="13"/>
      <c r="I24" s="240">
        <v>26985</v>
      </c>
      <c r="J24" s="241"/>
      <c r="K24" s="241"/>
      <c r="L24" s="241"/>
      <c r="M24" s="241"/>
      <c r="N24" s="241"/>
      <c r="O24" s="241"/>
      <c r="P24" s="241">
        <f>V24+AB24</f>
        <v>77099</v>
      </c>
      <c r="Q24" s="241"/>
      <c r="R24" s="241"/>
      <c r="S24" s="241"/>
      <c r="T24" s="241"/>
      <c r="U24" s="241"/>
      <c r="V24" s="241">
        <v>37124</v>
      </c>
      <c r="W24" s="241"/>
      <c r="X24" s="241"/>
      <c r="Y24" s="241"/>
      <c r="Z24" s="241"/>
      <c r="AA24" s="241"/>
      <c r="AB24" s="241">
        <v>39975</v>
      </c>
      <c r="AC24" s="241"/>
      <c r="AD24" s="241"/>
      <c r="AE24" s="241"/>
      <c r="AF24" s="241"/>
      <c r="AG24" s="241"/>
      <c r="AH24" s="13"/>
    </row>
    <row r="25" spans="1:35" ht="17.25" x14ac:dyDescent="0.15">
      <c r="B25" s="13"/>
      <c r="C25" s="13"/>
      <c r="D25" s="13"/>
      <c r="E25" s="262">
        <v>17</v>
      </c>
      <c r="F25" s="262"/>
      <c r="G25" s="13"/>
      <c r="H25" s="13"/>
      <c r="I25" s="240">
        <v>27078</v>
      </c>
      <c r="J25" s="241"/>
      <c r="K25" s="241"/>
      <c r="L25" s="241"/>
      <c r="M25" s="241"/>
      <c r="N25" s="241"/>
      <c r="O25" s="241"/>
      <c r="P25" s="241">
        <f t="shared" ref="P25:P31" si="1">SUM(V25:AG25)</f>
        <v>76230</v>
      </c>
      <c r="Q25" s="241"/>
      <c r="R25" s="241"/>
      <c r="S25" s="241"/>
      <c r="T25" s="241"/>
      <c r="U25" s="241"/>
      <c r="V25" s="241">
        <v>36710</v>
      </c>
      <c r="W25" s="241"/>
      <c r="X25" s="241"/>
      <c r="Y25" s="241"/>
      <c r="Z25" s="241"/>
      <c r="AA25" s="241"/>
      <c r="AB25" s="241">
        <v>39520</v>
      </c>
      <c r="AC25" s="241"/>
      <c r="AD25" s="241"/>
      <c r="AE25" s="241"/>
      <c r="AF25" s="241"/>
      <c r="AG25" s="241"/>
      <c r="AH25" s="13"/>
    </row>
    <row r="26" spans="1:35" s="13" customFormat="1" ht="17.25" x14ac:dyDescent="0.15">
      <c r="E26" s="262">
        <v>18</v>
      </c>
      <c r="F26" s="262"/>
      <c r="I26" s="240">
        <v>27241</v>
      </c>
      <c r="J26" s="241"/>
      <c r="K26" s="241"/>
      <c r="L26" s="241"/>
      <c r="M26" s="241"/>
      <c r="N26" s="241"/>
      <c r="O26" s="241"/>
      <c r="P26" s="241">
        <f t="shared" si="1"/>
        <v>75256</v>
      </c>
      <c r="Q26" s="241"/>
      <c r="R26" s="241"/>
      <c r="S26" s="241"/>
      <c r="T26" s="241"/>
      <c r="U26" s="241"/>
      <c r="V26" s="241">
        <v>36199</v>
      </c>
      <c r="W26" s="241"/>
      <c r="X26" s="241"/>
      <c r="Y26" s="241"/>
      <c r="Z26" s="241"/>
      <c r="AA26" s="241"/>
      <c r="AB26" s="241">
        <v>39057</v>
      </c>
      <c r="AC26" s="241"/>
      <c r="AD26" s="241"/>
      <c r="AE26" s="241"/>
      <c r="AF26" s="241"/>
      <c r="AG26" s="241"/>
    </row>
    <row r="27" spans="1:35" s="13" customFormat="1" ht="17.25" x14ac:dyDescent="0.15">
      <c r="E27" s="262">
        <v>19</v>
      </c>
      <c r="F27" s="262"/>
      <c r="I27" s="240">
        <v>27184</v>
      </c>
      <c r="J27" s="241"/>
      <c r="K27" s="241"/>
      <c r="L27" s="241"/>
      <c r="M27" s="241"/>
      <c r="N27" s="241"/>
      <c r="O27" s="241"/>
      <c r="P27" s="241">
        <f t="shared" si="1"/>
        <v>74000</v>
      </c>
      <c r="Q27" s="241"/>
      <c r="R27" s="241"/>
      <c r="S27" s="241"/>
      <c r="T27" s="241"/>
      <c r="U27" s="241"/>
      <c r="V27" s="241">
        <v>35627</v>
      </c>
      <c r="W27" s="241"/>
      <c r="X27" s="241"/>
      <c r="Y27" s="241"/>
      <c r="Z27" s="241"/>
      <c r="AA27" s="241"/>
      <c r="AB27" s="241">
        <v>38373</v>
      </c>
      <c r="AC27" s="241"/>
      <c r="AD27" s="241"/>
      <c r="AE27" s="241"/>
      <c r="AF27" s="241"/>
      <c r="AG27" s="241"/>
    </row>
    <row r="28" spans="1:35" s="13" customFormat="1" ht="17.25" x14ac:dyDescent="0.15">
      <c r="E28" s="262">
        <v>20</v>
      </c>
      <c r="F28" s="262"/>
      <c r="I28" s="240">
        <v>27105</v>
      </c>
      <c r="J28" s="241"/>
      <c r="K28" s="241"/>
      <c r="L28" s="241"/>
      <c r="M28" s="241"/>
      <c r="N28" s="241"/>
      <c r="O28" s="241"/>
      <c r="P28" s="241">
        <f t="shared" si="1"/>
        <v>72786</v>
      </c>
      <c r="Q28" s="241"/>
      <c r="R28" s="241"/>
      <c r="S28" s="241"/>
      <c r="T28" s="241"/>
      <c r="U28" s="241"/>
      <c r="V28" s="241">
        <v>35042</v>
      </c>
      <c r="W28" s="241"/>
      <c r="X28" s="241"/>
      <c r="Y28" s="241"/>
      <c r="Z28" s="241"/>
      <c r="AA28" s="241"/>
      <c r="AB28" s="241">
        <v>37744</v>
      </c>
      <c r="AC28" s="241"/>
      <c r="AD28" s="241"/>
      <c r="AE28" s="241"/>
      <c r="AF28" s="241"/>
      <c r="AG28" s="241"/>
    </row>
    <row r="29" spans="1:35" s="13" customFormat="1" ht="17.25" x14ac:dyDescent="0.15">
      <c r="E29" s="262">
        <v>21</v>
      </c>
      <c r="F29" s="262"/>
      <c r="I29" s="240">
        <v>26968</v>
      </c>
      <c r="J29" s="241"/>
      <c r="K29" s="241"/>
      <c r="L29" s="241"/>
      <c r="M29" s="241"/>
      <c r="N29" s="241"/>
      <c r="O29" s="241"/>
      <c r="P29" s="241">
        <f t="shared" si="1"/>
        <v>71471</v>
      </c>
      <c r="Q29" s="241"/>
      <c r="R29" s="241"/>
      <c r="S29" s="241"/>
      <c r="T29" s="241"/>
      <c r="U29" s="241"/>
      <c r="V29" s="241">
        <v>34445</v>
      </c>
      <c r="W29" s="241"/>
      <c r="X29" s="241"/>
      <c r="Y29" s="241"/>
      <c r="Z29" s="241"/>
      <c r="AA29" s="241"/>
      <c r="AB29" s="241">
        <v>37026</v>
      </c>
      <c r="AC29" s="241"/>
      <c r="AD29" s="241"/>
      <c r="AE29" s="241"/>
      <c r="AF29" s="241"/>
      <c r="AG29" s="241"/>
    </row>
    <row r="30" spans="1:35" s="13" customFormat="1" ht="17.25" x14ac:dyDescent="0.15">
      <c r="E30" s="262">
        <v>22</v>
      </c>
      <c r="F30" s="262"/>
      <c r="I30" s="240">
        <v>26994</v>
      </c>
      <c r="J30" s="241"/>
      <c r="K30" s="241"/>
      <c r="L30" s="241"/>
      <c r="M30" s="241"/>
      <c r="N30" s="241"/>
      <c r="O30" s="241"/>
      <c r="P30" s="241">
        <f t="shared" si="1"/>
        <v>70402</v>
      </c>
      <c r="Q30" s="241"/>
      <c r="R30" s="241"/>
      <c r="S30" s="241"/>
      <c r="T30" s="241"/>
      <c r="U30" s="241"/>
      <c r="V30" s="241">
        <v>33992</v>
      </c>
      <c r="W30" s="241"/>
      <c r="X30" s="241"/>
      <c r="Y30" s="241"/>
      <c r="Z30" s="241"/>
      <c r="AA30" s="241"/>
      <c r="AB30" s="241">
        <v>36410</v>
      </c>
      <c r="AC30" s="241"/>
      <c r="AD30" s="241"/>
      <c r="AE30" s="241"/>
      <c r="AF30" s="241"/>
      <c r="AG30" s="241"/>
    </row>
    <row r="31" spans="1:35" ht="17.25" x14ac:dyDescent="0.15">
      <c r="B31" s="13"/>
      <c r="C31" s="13"/>
      <c r="D31" s="13"/>
      <c r="E31" s="262">
        <v>23</v>
      </c>
      <c r="F31" s="262"/>
      <c r="G31" s="13"/>
      <c r="H31" s="13"/>
      <c r="I31" s="240">
        <v>26964</v>
      </c>
      <c r="J31" s="241"/>
      <c r="K31" s="241"/>
      <c r="L31" s="241"/>
      <c r="M31" s="241"/>
      <c r="N31" s="241"/>
      <c r="O31" s="241"/>
      <c r="P31" s="241">
        <f t="shared" si="1"/>
        <v>69299</v>
      </c>
      <c r="Q31" s="241"/>
      <c r="R31" s="241"/>
      <c r="S31" s="241"/>
      <c r="T31" s="241"/>
      <c r="U31" s="241"/>
      <c r="V31" s="241">
        <v>33497</v>
      </c>
      <c r="W31" s="241"/>
      <c r="X31" s="241"/>
      <c r="Y31" s="241"/>
      <c r="Z31" s="241"/>
      <c r="AA31" s="241"/>
      <c r="AB31" s="241">
        <v>35802</v>
      </c>
      <c r="AC31" s="241"/>
      <c r="AD31" s="241"/>
      <c r="AE31" s="241"/>
      <c r="AF31" s="241"/>
      <c r="AG31" s="241"/>
      <c r="AH31" s="13"/>
    </row>
    <row r="32" spans="1:35" ht="17.25" x14ac:dyDescent="0.15">
      <c r="A32" s="13"/>
      <c r="B32" s="13"/>
      <c r="C32" s="13"/>
      <c r="D32" s="13"/>
      <c r="E32" s="262">
        <v>24</v>
      </c>
      <c r="F32" s="262"/>
      <c r="G32" s="13"/>
      <c r="H32" s="13"/>
      <c r="I32" s="240">
        <v>26884</v>
      </c>
      <c r="J32" s="241"/>
      <c r="K32" s="241"/>
      <c r="L32" s="241"/>
      <c r="M32" s="241"/>
      <c r="N32" s="241"/>
      <c r="O32" s="241"/>
      <c r="P32" s="241">
        <f>SUM(V32:AG32)</f>
        <v>68125</v>
      </c>
      <c r="Q32" s="241"/>
      <c r="R32" s="241"/>
      <c r="S32" s="241"/>
      <c r="T32" s="241"/>
      <c r="U32" s="241"/>
      <c r="V32" s="241">
        <v>32931</v>
      </c>
      <c r="W32" s="241"/>
      <c r="X32" s="241"/>
      <c r="Y32" s="241"/>
      <c r="Z32" s="241"/>
      <c r="AA32" s="241"/>
      <c r="AB32" s="241">
        <v>35194</v>
      </c>
      <c r="AC32" s="241"/>
      <c r="AD32" s="241"/>
      <c r="AE32" s="241"/>
      <c r="AF32" s="241"/>
      <c r="AG32" s="241"/>
      <c r="AH32" s="13"/>
      <c r="AI32" s="13"/>
    </row>
    <row r="33" spans="1:36" ht="17.25" x14ac:dyDescent="0.15">
      <c r="A33" s="13"/>
      <c r="B33" s="13"/>
      <c r="C33" s="13"/>
      <c r="D33" s="13"/>
      <c r="E33" s="262">
        <v>25</v>
      </c>
      <c r="F33" s="262"/>
      <c r="G33" s="13"/>
      <c r="H33" s="13"/>
      <c r="I33" s="240">
        <v>28113</v>
      </c>
      <c r="J33" s="241"/>
      <c r="K33" s="241"/>
      <c r="L33" s="241"/>
      <c r="M33" s="241"/>
      <c r="N33" s="241"/>
      <c r="O33" s="241"/>
      <c r="P33" s="241">
        <f>V33+AB33</f>
        <v>68930</v>
      </c>
      <c r="Q33" s="241"/>
      <c r="R33" s="241"/>
      <c r="S33" s="241"/>
      <c r="T33" s="241"/>
      <c r="U33" s="241"/>
      <c r="V33" s="241">
        <v>33320</v>
      </c>
      <c r="W33" s="241"/>
      <c r="X33" s="241"/>
      <c r="Y33" s="241"/>
      <c r="Z33" s="241"/>
      <c r="AA33" s="241"/>
      <c r="AB33" s="241">
        <v>35610</v>
      </c>
      <c r="AC33" s="241"/>
      <c r="AD33" s="241"/>
      <c r="AE33" s="241"/>
      <c r="AF33" s="241"/>
      <c r="AG33" s="241"/>
      <c r="AH33" s="13"/>
      <c r="AI33" s="13"/>
      <c r="AJ33" s="13"/>
    </row>
    <row r="34" spans="1:36" ht="17.25" hidden="1" x14ac:dyDescent="0.15">
      <c r="A34" s="13"/>
      <c r="B34" s="13"/>
      <c r="C34" s="13"/>
      <c r="D34" s="13"/>
      <c r="E34" s="262">
        <v>26</v>
      </c>
      <c r="F34" s="262"/>
      <c r="G34" s="13"/>
      <c r="H34" s="14"/>
      <c r="I34" s="240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13"/>
    </row>
    <row r="35" spans="1:36" ht="17.25" x14ac:dyDescent="0.15">
      <c r="A35" s="13"/>
      <c r="B35" s="13"/>
      <c r="C35" s="13"/>
      <c r="D35" s="13"/>
      <c r="E35" s="262">
        <v>26</v>
      </c>
      <c r="F35" s="262"/>
      <c r="G35" s="13"/>
      <c r="H35" s="13"/>
      <c r="I35" s="240">
        <v>27936</v>
      </c>
      <c r="J35" s="241"/>
      <c r="K35" s="241"/>
      <c r="L35" s="241"/>
      <c r="M35" s="241"/>
      <c r="N35" s="241"/>
      <c r="O35" s="241"/>
      <c r="P35" s="241">
        <f>V35+AB35</f>
        <v>67566</v>
      </c>
      <c r="Q35" s="241"/>
      <c r="R35" s="241"/>
      <c r="S35" s="241"/>
      <c r="T35" s="241"/>
      <c r="U35" s="241"/>
      <c r="V35" s="241">
        <v>32631</v>
      </c>
      <c r="W35" s="241"/>
      <c r="X35" s="241"/>
      <c r="Y35" s="241"/>
      <c r="Z35" s="241"/>
      <c r="AA35" s="241"/>
      <c r="AB35" s="241">
        <v>34935</v>
      </c>
      <c r="AC35" s="241"/>
      <c r="AD35" s="241"/>
      <c r="AE35" s="241"/>
      <c r="AF35" s="241"/>
      <c r="AG35" s="241"/>
      <c r="AH35" s="13"/>
    </row>
    <row r="36" spans="1:36" ht="17.25" x14ac:dyDescent="0.15">
      <c r="A36" s="13"/>
      <c r="B36" s="13"/>
      <c r="C36" s="13"/>
      <c r="D36" s="13"/>
      <c r="E36" s="262">
        <v>27</v>
      </c>
      <c r="F36" s="262"/>
      <c r="G36" s="13"/>
      <c r="H36" s="13"/>
      <c r="I36" s="240">
        <v>27800</v>
      </c>
      <c r="J36" s="241"/>
      <c r="K36" s="241"/>
      <c r="L36" s="241"/>
      <c r="M36" s="241"/>
      <c r="N36" s="241"/>
      <c r="O36" s="241"/>
      <c r="P36" s="241">
        <f>V36+AB36</f>
        <v>66413</v>
      </c>
      <c r="Q36" s="241"/>
      <c r="R36" s="241"/>
      <c r="S36" s="241"/>
      <c r="T36" s="241"/>
      <c r="U36" s="241"/>
      <c r="V36" s="241">
        <v>32070</v>
      </c>
      <c r="W36" s="241"/>
      <c r="X36" s="241"/>
      <c r="Y36" s="241"/>
      <c r="Z36" s="241"/>
      <c r="AA36" s="241"/>
      <c r="AB36" s="241">
        <v>34343</v>
      </c>
      <c r="AC36" s="241"/>
      <c r="AD36" s="241"/>
      <c r="AE36" s="241"/>
      <c r="AF36" s="241"/>
      <c r="AG36" s="241"/>
      <c r="AH36" s="13"/>
    </row>
    <row r="37" spans="1:36" ht="17.25" x14ac:dyDescent="0.15">
      <c r="A37" s="13"/>
      <c r="B37" s="13"/>
      <c r="C37" s="13"/>
      <c r="D37" s="13"/>
      <c r="E37" s="262">
        <v>28</v>
      </c>
      <c r="F37" s="262"/>
      <c r="G37" s="13"/>
      <c r="H37" s="13"/>
      <c r="I37" s="240">
        <v>27586</v>
      </c>
      <c r="J37" s="241"/>
      <c r="K37" s="241"/>
      <c r="L37" s="241"/>
      <c r="M37" s="241"/>
      <c r="N37" s="241"/>
      <c r="O37" s="241"/>
      <c r="P37" s="241">
        <f>V37+AB37</f>
        <v>64990</v>
      </c>
      <c r="Q37" s="241"/>
      <c r="R37" s="241"/>
      <c r="S37" s="241"/>
      <c r="T37" s="241"/>
      <c r="U37" s="241"/>
      <c r="V37" s="241">
        <v>31400</v>
      </c>
      <c r="W37" s="241"/>
      <c r="X37" s="241"/>
      <c r="Y37" s="241"/>
      <c r="Z37" s="241"/>
      <c r="AA37" s="241"/>
      <c r="AB37" s="241">
        <v>33590</v>
      </c>
      <c r="AC37" s="241"/>
      <c r="AD37" s="241"/>
      <c r="AE37" s="241"/>
      <c r="AF37" s="241"/>
      <c r="AG37" s="241"/>
      <c r="AH37" s="13"/>
    </row>
    <row r="38" spans="1:36" ht="17.25" x14ac:dyDescent="0.15">
      <c r="A38" s="13"/>
      <c r="B38" s="13"/>
      <c r="C38" s="13"/>
      <c r="D38" s="13"/>
      <c r="E38" s="262">
        <v>29</v>
      </c>
      <c r="F38" s="262"/>
      <c r="G38" s="13"/>
      <c r="H38" s="13"/>
      <c r="I38" s="240">
        <v>27496</v>
      </c>
      <c r="J38" s="241"/>
      <c r="K38" s="241"/>
      <c r="L38" s="241"/>
      <c r="M38" s="241"/>
      <c r="N38" s="241"/>
      <c r="O38" s="241"/>
      <c r="P38" s="241">
        <v>63857</v>
      </c>
      <c r="Q38" s="241"/>
      <c r="R38" s="241"/>
      <c r="S38" s="241"/>
      <c r="T38" s="241"/>
      <c r="U38" s="241"/>
      <c r="V38" s="241">
        <v>30871</v>
      </c>
      <c r="W38" s="241"/>
      <c r="X38" s="241"/>
      <c r="Y38" s="241"/>
      <c r="Z38" s="241"/>
      <c r="AA38" s="241"/>
      <c r="AB38" s="241">
        <v>32986</v>
      </c>
      <c r="AC38" s="241"/>
      <c r="AD38" s="241"/>
      <c r="AE38" s="241"/>
      <c r="AF38" s="241"/>
      <c r="AG38" s="241"/>
      <c r="AH38" s="13"/>
    </row>
    <row r="39" spans="1:36" ht="17.25" x14ac:dyDescent="0.15">
      <c r="A39" s="13"/>
      <c r="B39" s="15"/>
      <c r="C39" s="15"/>
      <c r="D39" s="15"/>
      <c r="E39" s="264">
        <v>30</v>
      </c>
      <c r="F39" s="264"/>
      <c r="G39" s="15"/>
      <c r="H39" s="15"/>
      <c r="I39" s="265">
        <v>27422</v>
      </c>
      <c r="J39" s="266"/>
      <c r="K39" s="266"/>
      <c r="L39" s="266"/>
      <c r="M39" s="266"/>
      <c r="N39" s="266"/>
      <c r="O39" s="266"/>
      <c r="P39" s="267">
        <v>62482</v>
      </c>
      <c r="Q39" s="267"/>
      <c r="R39" s="267"/>
      <c r="S39" s="267"/>
      <c r="T39" s="267"/>
      <c r="U39" s="267"/>
      <c r="V39" s="267">
        <v>30184</v>
      </c>
      <c r="W39" s="267"/>
      <c r="X39" s="267"/>
      <c r="Y39" s="267"/>
      <c r="Z39" s="267"/>
      <c r="AA39" s="267"/>
      <c r="AB39" s="267">
        <v>32298</v>
      </c>
      <c r="AC39" s="267"/>
      <c r="AD39" s="267"/>
      <c r="AE39" s="267"/>
      <c r="AF39" s="267"/>
      <c r="AG39" s="267"/>
      <c r="AH39" s="15"/>
    </row>
    <row r="40" spans="1:36" x14ac:dyDescent="0.15">
      <c r="B40" s="16" t="s">
        <v>34</v>
      </c>
      <c r="AA40" s="263" t="s">
        <v>35</v>
      </c>
      <c r="AB40" s="263"/>
      <c r="AC40" s="263"/>
      <c r="AD40" s="263"/>
      <c r="AE40" s="263"/>
      <c r="AF40" s="263"/>
      <c r="AG40" s="263"/>
      <c r="AH40" s="263"/>
    </row>
  </sheetData>
  <mergeCells count="186">
    <mergeCell ref="AA40:AH40"/>
    <mergeCell ref="E37:F37"/>
    <mergeCell ref="I37:O37"/>
    <mergeCell ref="P37:U37"/>
    <mergeCell ref="V37:AA37"/>
    <mergeCell ref="AB37:AG37"/>
    <mergeCell ref="E39:F39"/>
    <mergeCell ref="I39:O39"/>
    <mergeCell ref="P39:U39"/>
    <mergeCell ref="V39:AA39"/>
    <mergeCell ref="AB39:AG39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E31:F31"/>
    <mergeCell ref="I31:O31"/>
    <mergeCell ref="P31:U31"/>
    <mergeCell ref="V31:AA31"/>
    <mergeCell ref="AB31:AG31"/>
    <mergeCell ref="E32:F32"/>
    <mergeCell ref="I32:O32"/>
    <mergeCell ref="P32:U32"/>
    <mergeCell ref="V32:AA32"/>
    <mergeCell ref="AB32:AG32"/>
    <mergeCell ref="E29:F29"/>
    <mergeCell ref="I29:O29"/>
    <mergeCell ref="P29:U29"/>
    <mergeCell ref="V29:AA29"/>
    <mergeCell ref="AB29:AG29"/>
    <mergeCell ref="E30:F30"/>
    <mergeCell ref="I30:O30"/>
    <mergeCell ref="P30:U30"/>
    <mergeCell ref="V30:AA30"/>
    <mergeCell ref="AB30:AG30"/>
    <mergeCell ref="E27:F27"/>
    <mergeCell ref="I27:O27"/>
    <mergeCell ref="P27:U27"/>
    <mergeCell ref="V27:AA27"/>
    <mergeCell ref="AB27:AG27"/>
    <mergeCell ref="E28:F28"/>
    <mergeCell ref="I28:O28"/>
    <mergeCell ref="P28:U28"/>
    <mergeCell ref="V28:AA28"/>
    <mergeCell ref="AB28:AG28"/>
    <mergeCell ref="E25:F25"/>
    <mergeCell ref="I25:O25"/>
    <mergeCell ref="P25:U25"/>
    <mergeCell ref="V25:AA25"/>
    <mergeCell ref="AB25:AG25"/>
    <mergeCell ref="E26:F26"/>
    <mergeCell ref="I26:O26"/>
    <mergeCell ref="P26:U26"/>
    <mergeCell ref="V26:AA26"/>
    <mergeCell ref="AB26:AG26"/>
    <mergeCell ref="E23:F23"/>
    <mergeCell ref="I23:O23"/>
    <mergeCell ref="P23:U23"/>
    <mergeCell ref="V23:AA23"/>
    <mergeCell ref="AB23:AG23"/>
    <mergeCell ref="E24:F24"/>
    <mergeCell ref="I24:O24"/>
    <mergeCell ref="P24:U24"/>
    <mergeCell ref="V24:AA24"/>
    <mergeCell ref="AB24:AG24"/>
    <mergeCell ref="E21:F21"/>
    <mergeCell ref="I21:O21"/>
    <mergeCell ref="P21:U21"/>
    <mergeCell ref="V21:AA21"/>
    <mergeCell ref="AB21:AG21"/>
    <mergeCell ref="E22:F22"/>
    <mergeCell ref="I22:O22"/>
    <mergeCell ref="P22:U22"/>
    <mergeCell ref="V22:AA22"/>
    <mergeCell ref="AB22:AG22"/>
    <mergeCell ref="E19:F19"/>
    <mergeCell ref="I19:O19"/>
    <mergeCell ref="P19:U19"/>
    <mergeCell ref="V19:AA19"/>
    <mergeCell ref="AB19:AG19"/>
    <mergeCell ref="E20:F20"/>
    <mergeCell ref="I20:O20"/>
    <mergeCell ref="P20:U20"/>
    <mergeCell ref="V20:AA20"/>
    <mergeCell ref="AB20:AG20"/>
    <mergeCell ref="E17:F17"/>
    <mergeCell ref="I17:O17"/>
    <mergeCell ref="P17:U17"/>
    <mergeCell ref="V17:AA17"/>
    <mergeCell ref="AB17:AG17"/>
    <mergeCell ref="E18:F18"/>
    <mergeCell ref="I18:O18"/>
    <mergeCell ref="P18:U18"/>
    <mergeCell ref="V18:AA18"/>
    <mergeCell ref="AB18:AG18"/>
    <mergeCell ref="E15:F15"/>
    <mergeCell ref="I15:O15"/>
    <mergeCell ref="P15:U15"/>
    <mergeCell ref="V15:AA15"/>
    <mergeCell ref="AB15:AG15"/>
    <mergeCell ref="E16:F16"/>
    <mergeCell ref="I16:O16"/>
    <mergeCell ref="P16:U16"/>
    <mergeCell ref="V16:AA16"/>
    <mergeCell ref="AB16:AG16"/>
    <mergeCell ref="E13:F13"/>
    <mergeCell ref="I13:O13"/>
    <mergeCell ref="P13:U13"/>
    <mergeCell ref="V13:AA13"/>
    <mergeCell ref="AB13:AG13"/>
    <mergeCell ref="E14:F14"/>
    <mergeCell ref="I14:O14"/>
    <mergeCell ref="P14:U14"/>
    <mergeCell ref="V14:AA14"/>
    <mergeCell ref="AB14:AG14"/>
    <mergeCell ref="E11:F11"/>
    <mergeCell ref="I11:O11"/>
    <mergeCell ref="P11:U11"/>
    <mergeCell ref="V11:AA11"/>
    <mergeCell ref="AB11:AG11"/>
    <mergeCell ref="E12:F12"/>
    <mergeCell ref="I12:O12"/>
    <mergeCell ref="P12:U12"/>
    <mergeCell ref="V12:AA12"/>
    <mergeCell ref="AB12:AG12"/>
    <mergeCell ref="AB9:AG9"/>
    <mergeCell ref="E10:F10"/>
    <mergeCell ref="I10:O10"/>
    <mergeCell ref="P10:U10"/>
    <mergeCell ref="V10:AA10"/>
    <mergeCell ref="AB10:AG10"/>
    <mergeCell ref="E8:F8"/>
    <mergeCell ref="I8:O8"/>
    <mergeCell ref="P8:U8"/>
    <mergeCell ref="V8:AA8"/>
    <mergeCell ref="AB8:AG8"/>
    <mergeCell ref="C9:D9"/>
    <mergeCell ref="E9:F9"/>
    <mergeCell ref="I9:O9"/>
    <mergeCell ref="P9:U9"/>
    <mergeCell ref="V9:AA9"/>
    <mergeCell ref="E6:F6"/>
    <mergeCell ref="I6:O6"/>
    <mergeCell ref="P6:U6"/>
    <mergeCell ref="V6:AA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  <mergeCell ref="AB6:AG6"/>
  </mergeCells>
  <phoneticPr fontId="1"/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H34"/>
  <sheetViews>
    <sheetView workbookViewId="0"/>
  </sheetViews>
  <sheetFormatPr defaultColWidth="2.25" defaultRowHeight="12" x14ac:dyDescent="0.15"/>
  <cols>
    <col min="1" max="1" width="1.625" style="17" customWidth="1"/>
    <col min="2" max="2" width="3.125" style="17" customWidth="1"/>
    <col min="3" max="3" width="3.875" style="17" customWidth="1"/>
    <col min="4" max="6" width="2.25" style="17" customWidth="1"/>
    <col min="7" max="30" width="2.75" style="17" customWidth="1"/>
    <col min="31" max="31" width="1.625" style="32" customWidth="1"/>
    <col min="32" max="32" width="3.125" style="17" customWidth="1"/>
    <col min="33" max="33" width="3.875" style="17" customWidth="1"/>
    <col min="34" max="36" width="2.25" style="17" customWidth="1"/>
    <col min="37" max="60" width="2.75" style="17" customWidth="1"/>
    <col min="61" max="262" width="2.25" style="17"/>
    <col min="263" max="263" width="1.625" style="17" customWidth="1"/>
    <col min="264" max="264" width="3.125" style="17" customWidth="1"/>
    <col min="265" max="265" width="3.875" style="17" customWidth="1"/>
    <col min="266" max="268" width="2.25" style="17" customWidth="1"/>
    <col min="269" max="316" width="2.75" style="17" customWidth="1"/>
    <col min="317" max="518" width="2.25" style="17"/>
    <col min="519" max="519" width="1.625" style="17" customWidth="1"/>
    <col min="520" max="520" width="3.125" style="17" customWidth="1"/>
    <col min="521" max="521" width="3.875" style="17" customWidth="1"/>
    <col min="522" max="524" width="2.25" style="17" customWidth="1"/>
    <col min="525" max="572" width="2.75" style="17" customWidth="1"/>
    <col min="573" max="774" width="2.25" style="17"/>
    <col min="775" max="775" width="1.625" style="17" customWidth="1"/>
    <col min="776" max="776" width="3.125" style="17" customWidth="1"/>
    <col min="777" max="777" width="3.875" style="17" customWidth="1"/>
    <col min="778" max="780" width="2.25" style="17" customWidth="1"/>
    <col min="781" max="828" width="2.75" style="17" customWidth="1"/>
    <col min="829" max="1030" width="2.25" style="17"/>
    <col min="1031" max="1031" width="1.625" style="17" customWidth="1"/>
    <col min="1032" max="1032" width="3.125" style="17" customWidth="1"/>
    <col min="1033" max="1033" width="3.875" style="17" customWidth="1"/>
    <col min="1034" max="1036" width="2.25" style="17" customWidth="1"/>
    <col min="1037" max="1084" width="2.75" style="17" customWidth="1"/>
    <col min="1085" max="1286" width="2.25" style="17"/>
    <col min="1287" max="1287" width="1.625" style="17" customWidth="1"/>
    <col min="1288" max="1288" width="3.125" style="17" customWidth="1"/>
    <col min="1289" max="1289" width="3.875" style="17" customWidth="1"/>
    <col min="1290" max="1292" width="2.25" style="17" customWidth="1"/>
    <col min="1293" max="1340" width="2.75" style="17" customWidth="1"/>
    <col min="1341" max="1542" width="2.25" style="17"/>
    <col min="1543" max="1543" width="1.625" style="17" customWidth="1"/>
    <col min="1544" max="1544" width="3.125" style="17" customWidth="1"/>
    <col min="1545" max="1545" width="3.875" style="17" customWidth="1"/>
    <col min="1546" max="1548" width="2.25" style="17" customWidth="1"/>
    <col min="1549" max="1596" width="2.75" style="17" customWidth="1"/>
    <col min="1597" max="1798" width="2.25" style="17"/>
    <col min="1799" max="1799" width="1.625" style="17" customWidth="1"/>
    <col min="1800" max="1800" width="3.125" style="17" customWidth="1"/>
    <col min="1801" max="1801" width="3.875" style="17" customWidth="1"/>
    <col min="1802" max="1804" width="2.25" style="17" customWidth="1"/>
    <col min="1805" max="1852" width="2.75" style="17" customWidth="1"/>
    <col min="1853" max="2054" width="2.25" style="17"/>
    <col min="2055" max="2055" width="1.625" style="17" customWidth="1"/>
    <col min="2056" max="2056" width="3.125" style="17" customWidth="1"/>
    <col min="2057" max="2057" width="3.875" style="17" customWidth="1"/>
    <col min="2058" max="2060" width="2.25" style="17" customWidth="1"/>
    <col min="2061" max="2108" width="2.75" style="17" customWidth="1"/>
    <col min="2109" max="2310" width="2.25" style="17"/>
    <col min="2311" max="2311" width="1.625" style="17" customWidth="1"/>
    <col min="2312" max="2312" width="3.125" style="17" customWidth="1"/>
    <col min="2313" max="2313" width="3.875" style="17" customWidth="1"/>
    <col min="2314" max="2316" width="2.25" style="17" customWidth="1"/>
    <col min="2317" max="2364" width="2.75" style="17" customWidth="1"/>
    <col min="2365" max="2566" width="2.25" style="17"/>
    <col min="2567" max="2567" width="1.625" style="17" customWidth="1"/>
    <col min="2568" max="2568" width="3.125" style="17" customWidth="1"/>
    <col min="2569" max="2569" width="3.875" style="17" customWidth="1"/>
    <col min="2570" max="2572" width="2.25" style="17" customWidth="1"/>
    <col min="2573" max="2620" width="2.75" style="17" customWidth="1"/>
    <col min="2621" max="2822" width="2.25" style="17"/>
    <col min="2823" max="2823" width="1.625" style="17" customWidth="1"/>
    <col min="2824" max="2824" width="3.125" style="17" customWidth="1"/>
    <col min="2825" max="2825" width="3.875" style="17" customWidth="1"/>
    <col min="2826" max="2828" width="2.25" style="17" customWidth="1"/>
    <col min="2829" max="2876" width="2.75" style="17" customWidth="1"/>
    <col min="2877" max="3078" width="2.25" style="17"/>
    <col min="3079" max="3079" width="1.625" style="17" customWidth="1"/>
    <col min="3080" max="3080" width="3.125" style="17" customWidth="1"/>
    <col min="3081" max="3081" width="3.875" style="17" customWidth="1"/>
    <col min="3082" max="3084" width="2.25" style="17" customWidth="1"/>
    <col min="3085" max="3132" width="2.75" style="17" customWidth="1"/>
    <col min="3133" max="3334" width="2.25" style="17"/>
    <col min="3335" max="3335" width="1.625" style="17" customWidth="1"/>
    <col min="3336" max="3336" width="3.125" style="17" customWidth="1"/>
    <col min="3337" max="3337" width="3.875" style="17" customWidth="1"/>
    <col min="3338" max="3340" width="2.25" style="17" customWidth="1"/>
    <col min="3341" max="3388" width="2.75" style="17" customWidth="1"/>
    <col min="3389" max="3590" width="2.25" style="17"/>
    <col min="3591" max="3591" width="1.625" style="17" customWidth="1"/>
    <col min="3592" max="3592" width="3.125" style="17" customWidth="1"/>
    <col min="3593" max="3593" width="3.875" style="17" customWidth="1"/>
    <col min="3594" max="3596" width="2.25" style="17" customWidth="1"/>
    <col min="3597" max="3644" width="2.75" style="17" customWidth="1"/>
    <col min="3645" max="3846" width="2.25" style="17"/>
    <col min="3847" max="3847" width="1.625" style="17" customWidth="1"/>
    <col min="3848" max="3848" width="3.125" style="17" customWidth="1"/>
    <col min="3849" max="3849" width="3.875" style="17" customWidth="1"/>
    <col min="3850" max="3852" width="2.25" style="17" customWidth="1"/>
    <col min="3853" max="3900" width="2.75" style="17" customWidth="1"/>
    <col min="3901" max="4102" width="2.25" style="17"/>
    <col min="4103" max="4103" width="1.625" style="17" customWidth="1"/>
    <col min="4104" max="4104" width="3.125" style="17" customWidth="1"/>
    <col min="4105" max="4105" width="3.875" style="17" customWidth="1"/>
    <col min="4106" max="4108" width="2.25" style="17" customWidth="1"/>
    <col min="4109" max="4156" width="2.75" style="17" customWidth="1"/>
    <col min="4157" max="4358" width="2.25" style="17"/>
    <col min="4359" max="4359" width="1.625" style="17" customWidth="1"/>
    <col min="4360" max="4360" width="3.125" style="17" customWidth="1"/>
    <col min="4361" max="4361" width="3.875" style="17" customWidth="1"/>
    <col min="4362" max="4364" width="2.25" style="17" customWidth="1"/>
    <col min="4365" max="4412" width="2.75" style="17" customWidth="1"/>
    <col min="4413" max="4614" width="2.25" style="17"/>
    <col min="4615" max="4615" width="1.625" style="17" customWidth="1"/>
    <col min="4616" max="4616" width="3.125" style="17" customWidth="1"/>
    <col min="4617" max="4617" width="3.875" style="17" customWidth="1"/>
    <col min="4618" max="4620" width="2.25" style="17" customWidth="1"/>
    <col min="4621" max="4668" width="2.75" style="17" customWidth="1"/>
    <col min="4669" max="4870" width="2.25" style="17"/>
    <col min="4871" max="4871" width="1.625" style="17" customWidth="1"/>
    <col min="4872" max="4872" width="3.125" style="17" customWidth="1"/>
    <col min="4873" max="4873" width="3.875" style="17" customWidth="1"/>
    <col min="4874" max="4876" width="2.25" style="17" customWidth="1"/>
    <col min="4877" max="4924" width="2.75" style="17" customWidth="1"/>
    <col min="4925" max="5126" width="2.25" style="17"/>
    <col min="5127" max="5127" width="1.625" style="17" customWidth="1"/>
    <col min="5128" max="5128" width="3.125" style="17" customWidth="1"/>
    <col min="5129" max="5129" width="3.875" style="17" customWidth="1"/>
    <col min="5130" max="5132" width="2.25" style="17" customWidth="1"/>
    <col min="5133" max="5180" width="2.75" style="17" customWidth="1"/>
    <col min="5181" max="5382" width="2.25" style="17"/>
    <col min="5383" max="5383" width="1.625" style="17" customWidth="1"/>
    <col min="5384" max="5384" width="3.125" style="17" customWidth="1"/>
    <col min="5385" max="5385" width="3.875" style="17" customWidth="1"/>
    <col min="5386" max="5388" width="2.25" style="17" customWidth="1"/>
    <col min="5389" max="5436" width="2.75" style="17" customWidth="1"/>
    <col min="5437" max="5638" width="2.25" style="17"/>
    <col min="5639" max="5639" width="1.625" style="17" customWidth="1"/>
    <col min="5640" max="5640" width="3.125" style="17" customWidth="1"/>
    <col min="5641" max="5641" width="3.875" style="17" customWidth="1"/>
    <col min="5642" max="5644" width="2.25" style="17" customWidth="1"/>
    <col min="5645" max="5692" width="2.75" style="17" customWidth="1"/>
    <col min="5693" max="5894" width="2.25" style="17"/>
    <col min="5895" max="5895" width="1.625" style="17" customWidth="1"/>
    <col min="5896" max="5896" width="3.125" style="17" customWidth="1"/>
    <col min="5897" max="5897" width="3.875" style="17" customWidth="1"/>
    <col min="5898" max="5900" width="2.25" style="17" customWidth="1"/>
    <col min="5901" max="5948" width="2.75" style="17" customWidth="1"/>
    <col min="5949" max="6150" width="2.25" style="17"/>
    <col min="6151" max="6151" width="1.625" style="17" customWidth="1"/>
    <col min="6152" max="6152" width="3.125" style="17" customWidth="1"/>
    <col min="6153" max="6153" width="3.875" style="17" customWidth="1"/>
    <col min="6154" max="6156" width="2.25" style="17" customWidth="1"/>
    <col min="6157" max="6204" width="2.75" style="17" customWidth="1"/>
    <col min="6205" max="6406" width="2.25" style="17"/>
    <col min="6407" max="6407" width="1.625" style="17" customWidth="1"/>
    <col min="6408" max="6408" width="3.125" style="17" customWidth="1"/>
    <col min="6409" max="6409" width="3.875" style="17" customWidth="1"/>
    <col min="6410" max="6412" width="2.25" style="17" customWidth="1"/>
    <col min="6413" max="6460" width="2.75" style="17" customWidth="1"/>
    <col min="6461" max="6662" width="2.25" style="17"/>
    <col min="6663" max="6663" width="1.625" style="17" customWidth="1"/>
    <col min="6664" max="6664" width="3.125" style="17" customWidth="1"/>
    <col min="6665" max="6665" width="3.875" style="17" customWidth="1"/>
    <col min="6666" max="6668" width="2.25" style="17" customWidth="1"/>
    <col min="6669" max="6716" width="2.75" style="17" customWidth="1"/>
    <col min="6717" max="6918" width="2.25" style="17"/>
    <col min="6919" max="6919" width="1.625" style="17" customWidth="1"/>
    <col min="6920" max="6920" width="3.125" style="17" customWidth="1"/>
    <col min="6921" max="6921" width="3.875" style="17" customWidth="1"/>
    <col min="6922" max="6924" width="2.25" style="17" customWidth="1"/>
    <col min="6925" max="6972" width="2.75" style="17" customWidth="1"/>
    <col min="6973" max="7174" width="2.25" style="17"/>
    <col min="7175" max="7175" width="1.625" style="17" customWidth="1"/>
    <col min="7176" max="7176" width="3.125" style="17" customWidth="1"/>
    <col min="7177" max="7177" width="3.875" style="17" customWidth="1"/>
    <col min="7178" max="7180" width="2.25" style="17" customWidth="1"/>
    <col min="7181" max="7228" width="2.75" style="17" customWidth="1"/>
    <col min="7229" max="7430" width="2.25" style="17"/>
    <col min="7431" max="7431" width="1.625" style="17" customWidth="1"/>
    <col min="7432" max="7432" width="3.125" style="17" customWidth="1"/>
    <col min="7433" max="7433" width="3.875" style="17" customWidth="1"/>
    <col min="7434" max="7436" width="2.25" style="17" customWidth="1"/>
    <col min="7437" max="7484" width="2.75" style="17" customWidth="1"/>
    <col min="7485" max="7686" width="2.25" style="17"/>
    <col min="7687" max="7687" width="1.625" style="17" customWidth="1"/>
    <col min="7688" max="7688" width="3.125" style="17" customWidth="1"/>
    <col min="7689" max="7689" width="3.875" style="17" customWidth="1"/>
    <col min="7690" max="7692" width="2.25" style="17" customWidth="1"/>
    <col min="7693" max="7740" width="2.75" style="17" customWidth="1"/>
    <col min="7741" max="7942" width="2.25" style="17"/>
    <col min="7943" max="7943" width="1.625" style="17" customWidth="1"/>
    <col min="7944" max="7944" width="3.125" style="17" customWidth="1"/>
    <col min="7945" max="7945" width="3.875" style="17" customWidth="1"/>
    <col min="7946" max="7948" width="2.25" style="17" customWidth="1"/>
    <col min="7949" max="7996" width="2.75" style="17" customWidth="1"/>
    <col min="7997" max="8198" width="2.25" style="17"/>
    <col min="8199" max="8199" width="1.625" style="17" customWidth="1"/>
    <col min="8200" max="8200" width="3.125" style="17" customWidth="1"/>
    <col min="8201" max="8201" width="3.875" style="17" customWidth="1"/>
    <col min="8202" max="8204" width="2.25" style="17" customWidth="1"/>
    <col min="8205" max="8252" width="2.75" style="17" customWidth="1"/>
    <col min="8253" max="8454" width="2.25" style="17"/>
    <col min="8455" max="8455" width="1.625" style="17" customWidth="1"/>
    <col min="8456" max="8456" width="3.125" style="17" customWidth="1"/>
    <col min="8457" max="8457" width="3.875" style="17" customWidth="1"/>
    <col min="8458" max="8460" width="2.25" style="17" customWidth="1"/>
    <col min="8461" max="8508" width="2.75" style="17" customWidth="1"/>
    <col min="8509" max="8710" width="2.25" style="17"/>
    <col min="8711" max="8711" width="1.625" style="17" customWidth="1"/>
    <col min="8712" max="8712" width="3.125" style="17" customWidth="1"/>
    <col min="8713" max="8713" width="3.875" style="17" customWidth="1"/>
    <col min="8714" max="8716" width="2.25" style="17" customWidth="1"/>
    <col min="8717" max="8764" width="2.75" style="17" customWidth="1"/>
    <col min="8765" max="8966" width="2.25" style="17"/>
    <col min="8967" max="8967" width="1.625" style="17" customWidth="1"/>
    <col min="8968" max="8968" width="3.125" style="17" customWidth="1"/>
    <col min="8969" max="8969" width="3.875" style="17" customWidth="1"/>
    <col min="8970" max="8972" width="2.25" style="17" customWidth="1"/>
    <col min="8973" max="9020" width="2.75" style="17" customWidth="1"/>
    <col min="9021" max="9222" width="2.25" style="17"/>
    <col min="9223" max="9223" width="1.625" style="17" customWidth="1"/>
    <col min="9224" max="9224" width="3.125" style="17" customWidth="1"/>
    <col min="9225" max="9225" width="3.875" style="17" customWidth="1"/>
    <col min="9226" max="9228" width="2.25" style="17" customWidth="1"/>
    <col min="9229" max="9276" width="2.75" style="17" customWidth="1"/>
    <col min="9277" max="9478" width="2.25" style="17"/>
    <col min="9479" max="9479" width="1.625" style="17" customWidth="1"/>
    <col min="9480" max="9480" width="3.125" style="17" customWidth="1"/>
    <col min="9481" max="9481" width="3.875" style="17" customWidth="1"/>
    <col min="9482" max="9484" width="2.25" style="17" customWidth="1"/>
    <col min="9485" max="9532" width="2.75" style="17" customWidth="1"/>
    <col min="9533" max="9734" width="2.25" style="17"/>
    <col min="9735" max="9735" width="1.625" style="17" customWidth="1"/>
    <col min="9736" max="9736" width="3.125" style="17" customWidth="1"/>
    <col min="9737" max="9737" width="3.875" style="17" customWidth="1"/>
    <col min="9738" max="9740" width="2.25" style="17" customWidth="1"/>
    <col min="9741" max="9788" width="2.75" style="17" customWidth="1"/>
    <col min="9789" max="9990" width="2.25" style="17"/>
    <col min="9991" max="9991" width="1.625" style="17" customWidth="1"/>
    <col min="9992" max="9992" width="3.125" style="17" customWidth="1"/>
    <col min="9993" max="9993" width="3.875" style="17" customWidth="1"/>
    <col min="9994" max="9996" width="2.25" style="17" customWidth="1"/>
    <col min="9997" max="10044" width="2.75" style="17" customWidth="1"/>
    <col min="10045" max="10246" width="2.25" style="17"/>
    <col min="10247" max="10247" width="1.625" style="17" customWidth="1"/>
    <col min="10248" max="10248" width="3.125" style="17" customWidth="1"/>
    <col min="10249" max="10249" width="3.875" style="17" customWidth="1"/>
    <col min="10250" max="10252" width="2.25" style="17" customWidth="1"/>
    <col min="10253" max="10300" width="2.75" style="17" customWidth="1"/>
    <col min="10301" max="10502" width="2.25" style="17"/>
    <col min="10503" max="10503" width="1.625" style="17" customWidth="1"/>
    <col min="10504" max="10504" width="3.125" style="17" customWidth="1"/>
    <col min="10505" max="10505" width="3.875" style="17" customWidth="1"/>
    <col min="10506" max="10508" width="2.25" style="17" customWidth="1"/>
    <col min="10509" max="10556" width="2.75" style="17" customWidth="1"/>
    <col min="10557" max="10758" width="2.25" style="17"/>
    <col min="10759" max="10759" width="1.625" style="17" customWidth="1"/>
    <col min="10760" max="10760" width="3.125" style="17" customWidth="1"/>
    <col min="10761" max="10761" width="3.875" style="17" customWidth="1"/>
    <col min="10762" max="10764" width="2.25" style="17" customWidth="1"/>
    <col min="10765" max="10812" width="2.75" style="17" customWidth="1"/>
    <col min="10813" max="11014" width="2.25" style="17"/>
    <col min="11015" max="11015" width="1.625" style="17" customWidth="1"/>
    <col min="11016" max="11016" width="3.125" style="17" customWidth="1"/>
    <col min="11017" max="11017" width="3.875" style="17" customWidth="1"/>
    <col min="11018" max="11020" width="2.25" style="17" customWidth="1"/>
    <col min="11021" max="11068" width="2.75" style="17" customWidth="1"/>
    <col min="11069" max="11270" width="2.25" style="17"/>
    <col min="11271" max="11271" width="1.625" style="17" customWidth="1"/>
    <col min="11272" max="11272" width="3.125" style="17" customWidth="1"/>
    <col min="11273" max="11273" width="3.875" style="17" customWidth="1"/>
    <col min="11274" max="11276" width="2.25" style="17" customWidth="1"/>
    <col min="11277" max="11324" width="2.75" style="17" customWidth="1"/>
    <col min="11325" max="11526" width="2.25" style="17"/>
    <col min="11527" max="11527" width="1.625" style="17" customWidth="1"/>
    <col min="11528" max="11528" width="3.125" style="17" customWidth="1"/>
    <col min="11529" max="11529" width="3.875" style="17" customWidth="1"/>
    <col min="11530" max="11532" width="2.25" style="17" customWidth="1"/>
    <col min="11533" max="11580" width="2.75" style="17" customWidth="1"/>
    <col min="11581" max="11782" width="2.25" style="17"/>
    <col min="11783" max="11783" width="1.625" style="17" customWidth="1"/>
    <col min="11784" max="11784" width="3.125" style="17" customWidth="1"/>
    <col min="11785" max="11785" width="3.875" style="17" customWidth="1"/>
    <col min="11786" max="11788" width="2.25" style="17" customWidth="1"/>
    <col min="11789" max="11836" width="2.75" style="17" customWidth="1"/>
    <col min="11837" max="12038" width="2.25" style="17"/>
    <col min="12039" max="12039" width="1.625" style="17" customWidth="1"/>
    <col min="12040" max="12040" width="3.125" style="17" customWidth="1"/>
    <col min="12041" max="12041" width="3.875" style="17" customWidth="1"/>
    <col min="12042" max="12044" width="2.25" style="17" customWidth="1"/>
    <col min="12045" max="12092" width="2.75" style="17" customWidth="1"/>
    <col min="12093" max="12294" width="2.25" style="17"/>
    <col min="12295" max="12295" width="1.625" style="17" customWidth="1"/>
    <col min="12296" max="12296" width="3.125" style="17" customWidth="1"/>
    <col min="12297" max="12297" width="3.875" style="17" customWidth="1"/>
    <col min="12298" max="12300" width="2.25" style="17" customWidth="1"/>
    <col min="12301" max="12348" width="2.75" style="17" customWidth="1"/>
    <col min="12349" max="12550" width="2.25" style="17"/>
    <col min="12551" max="12551" width="1.625" style="17" customWidth="1"/>
    <col min="12552" max="12552" width="3.125" style="17" customWidth="1"/>
    <col min="12553" max="12553" width="3.875" style="17" customWidth="1"/>
    <col min="12554" max="12556" width="2.25" style="17" customWidth="1"/>
    <col min="12557" max="12604" width="2.75" style="17" customWidth="1"/>
    <col min="12605" max="12806" width="2.25" style="17"/>
    <col min="12807" max="12807" width="1.625" style="17" customWidth="1"/>
    <col min="12808" max="12808" width="3.125" style="17" customWidth="1"/>
    <col min="12809" max="12809" width="3.875" style="17" customWidth="1"/>
    <col min="12810" max="12812" width="2.25" style="17" customWidth="1"/>
    <col min="12813" max="12860" width="2.75" style="17" customWidth="1"/>
    <col min="12861" max="13062" width="2.25" style="17"/>
    <col min="13063" max="13063" width="1.625" style="17" customWidth="1"/>
    <col min="13064" max="13064" width="3.125" style="17" customWidth="1"/>
    <col min="13065" max="13065" width="3.875" style="17" customWidth="1"/>
    <col min="13066" max="13068" width="2.25" style="17" customWidth="1"/>
    <col min="13069" max="13116" width="2.75" style="17" customWidth="1"/>
    <col min="13117" max="13318" width="2.25" style="17"/>
    <col min="13319" max="13319" width="1.625" style="17" customWidth="1"/>
    <col min="13320" max="13320" width="3.125" style="17" customWidth="1"/>
    <col min="13321" max="13321" width="3.875" style="17" customWidth="1"/>
    <col min="13322" max="13324" width="2.25" style="17" customWidth="1"/>
    <col min="13325" max="13372" width="2.75" style="17" customWidth="1"/>
    <col min="13373" max="13574" width="2.25" style="17"/>
    <col min="13575" max="13575" width="1.625" style="17" customWidth="1"/>
    <col min="13576" max="13576" width="3.125" style="17" customWidth="1"/>
    <col min="13577" max="13577" width="3.875" style="17" customWidth="1"/>
    <col min="13578" max="13580" width="2.25" style="17" customWidth="1"/>
    <col min="13581" max="13628" width="2.75" style="17" customWidth="1"/>
    <col min="13629" max="13830" width="2.25" style="17"/>
    <col min="13831" max="13831" width="1.625" style="17" customWidth="1"/>
    <col min="13832" max="13832" width="3.125" style="17" customWidth="1"/>
    <col min="13833" max="13833" width="3.875" style="17" customWidth="1"/>
    <col min="13834" max="13836" width="2.25" style="17" customWidth="1"/>
    <col min="13837" max="13884" width="2.75" style="17" customWidth="1"/>
    <col min="13885" max="14086" width="2.25" style="17"/>
    <col min="14087" max="14087" width="1.625" style="17" customWidth="1"/>
    <col min="14088" max="14088" width="3.125" style="17" customWidth="1"/>
    <col min="14089" max="14089" width="3.875" style="17" customWidth="1"/>
    <col min="14090" max="14092" width="2.25" style="17" customWidth="1"/>
    <col min="14093" max="14140" width="2.75" style="17" customWidth="1"/>
    <col min="14141" max="14342" width="2.25" style="17"/>
    <col min="14343" max="14343" width="1.625" style="17" customWidth="1"/>
    <col min="14344" max="14344" width="3.125" style="17" customWidth="1"/>
    <col min="14345" max="14345" width="3.875" style="17" customWidth="1"/>
    <col min="14346" max="14348" width="2.25" style="17" customWidth="1"/>
    <col min="14349" max="14396" width="2.75" style="17" customWidth="1"/>
    <col min="14397" max="14598" width="2.25" style="17"/>
    <col min="14599" max="14599" width="1.625" style="17" customWidth="1"/>
    <col min="14600" max="14600" width="3.125" style="17" customWidth="1"/>
    <col min="14601" max="14601" width="3.875" style="17" customWidth="1"/>
    <col min="14602" max="14604" width="2.25" style="17" customWidth="1"/>
    <col min="14605" max="14652" width="2.75" style="17" customWidth="1"/>
    <col min="14653" max="14854" width="2.25" style="17"/>
    <col min="14855" max="14855" width="1.625" style="17" customWidth="1"/>
    <col min="14856" max="14856" width="3.125" style="17" customWidth="1"/>
    <col min="14857" max="14857" width="3.875" style="17" customWidth="1"/>
    <col min="14858" max="14860" width="2.25" style="17" customWidth="1"/>
    <col min="14861" max="14908" width="2.75" style="17" customWidth="1"/>
    <col min="14909" max="15110" width="2.25" style="17"/>
    <col min="15111" max="15111" width="1.625" style="17" customWidth="1"/>
    <col min="15112" max="15112" width="3.125" style="17" customWidth="1"/>
    <col min="15113" max="15113" width="3.875" style="17" customWidth="1"/>
    <col min="15114" max="15116" width="2.25" style="17" customWidth="1"/>
    <col min="15117" max="15164" width="2.75" style="17" customWidth="1"/>
    <col min="15165" max="15366" width="2.25" style="17"/>
    <col min="15367" max="15367" width="1.625" style="17" customWidth="1"/>
    <col min="15368" max="15368" width="3.125" style="17" customWidth="1"/>
    <col min="15369" max="15369" width="3.875" style="17" customWidth="1"/>
    <col min="15370" max="15372" width="2.25" style="17" customWidth="1"/>
    <col min="15373" max="15420" width="2.75" style="17" customWidth="1"/>
    <col min="15421" max="15622" width="2.25" style="17"/>
    <col min="15623" max="15623" width="1.625" style="17" customWidth="1"/>
    <col min="15624" max="15624" width="3.125" style="17" customWidth="1"/>
    <col min="15625" max="15625" width="3.875" style="17" customWidth="1"/>
    <col min="15626" max="15628" width="2.25" style="17" customWidth="1"/>
    <col min="15629" max="15676" width="2.75" style="17" customWidth="1"/>
    <col min="15677" max="15878" width="2.25" style="17"/>
    <col min="15879" max="15879" width="1.625" style="17" customWidth="1"/>
    <col min="15880" max="15880" width="3.125" style="17" customWidth="1"/>
    <col min="15881" max="15881" width="3.875" style="17" customWidth="1"/>
    <col min="15882" max="15884" width="2.25" style="17" customWidth="1"/>
    <col min="15885" max="15932" width="2.75" style="17" customWidth="1"/>
    <col min="15933" max="16134" width="2.25" style="17"/>
    <col min="16135" max="16135" width="1.625" style="17" customWidth="1"/>
    <col min="16136" max="16136" width="3.125" style="17" customWidth="1"/>
    <col min="16137" max="16137" width="3.875" style="17" customWidth="1"/>
    <col min="16138" max="16140" width="2.25" style="17" customWidth="1"/>
    <col min="16141" max="16188" width="2.75" style="17" customWidth="1"/>
    <col min="16189" max="16384" width="2.25" style="17"/>
  </cols>
  <sheetData>
    <row r="1" spans="2:60" ht="17.25" x14ac:dyDescent="0.2">
      <c r="B1" s="242" t="s">
        <v>47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34"/>
      <c r="AF1" s="33"/>
      <c r="AG1" s="33"/>
      <c r="AH1" s="33"/>
      <c r="AI1" s="33"/>
      <c r="AJ1" s="33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</row>
    <row r="2" spans="2:60" ht="12.75" customHeight="1" thickBot="1" x14ac:dyDescent="0.2">
      <c r="BC2" s="268" t="s">
        <v>36</v>
      </c>
      <c r="BD2" s="268"/>
      <c r="BE2" s="268"/>
      <c r="BF2" s="268"/>
      <c r="BG2" s="268"/>
      <c r="BH2" s="268"/>
    </row>
    <row r="3" spans="2:60" ht="21.75" customHeight="1" x14ac:dyDescent="0.15">
      <c r="B3" s="269" t="s">
        <v>1</v>
      </c>
      <c r="C3" s="270"/>
      <c r="D3" s="270"/>
      <c r="E3" s="270"/>
      <c r="F3" s="270"/>
      <c r="G3" s="270" t="s">
        <v>37</v>
      </c>
      <c r="H3" s="270"/>
      <c r="I3" s="270"/>
      <c r="J3" s="270"/>
      <c r="K3" s="270" t="s">
        <v>48</v>
      </c>
      <c r="L3" s="270"/>
      <c r="M3" s="270"/>
      <c r="N3" s="270"/>
      <c r="O3" s="270" t="s">
        <v>49</v>
      </c>
      <c r="P3" s="270"/>
      <c r="Q3" s="270"/>
      <c r="R3" s="270"/>
      <c r="S3" s="270" t="s">
        <v>50</v>
      </c>
      <c r="T3" s="270"/>
      <c r="U3" s="270"/>
      <c r="V3" s="270"/>
      <c r="W3" s="270" t="s">
        <v>43</v>
      </c>
      <c r="X3" s="270"/>
      <c r="Y3" s="270"/>
      <c r="Z3" s="270"/>
      <c r="AA3" s="270" t="s">
        <v>51</v>
      </c>
      <c r="AB3" s="270"/>
      <c r="AC3" s="270"/>
      <c r="AD3" s="271"/>
      <c r="AE3" s="28"/>
      <c r="AF3" s="269" t="s">
        <v>1</v>
      </c>
      <c r="AG3" s="270"/>
      <c r="AH3" s="270"/>
      <c r="AI3" s="270"/>
      <c r="AJ3" s="270"/>
      <c r="AK3" s="270" t="s">
        <v>38</v>
      </c>
      <c r="AL3" s="270"/>
      <c r="AM3" s="270"/>
      <c r="AN3" s="270"/>
      <c r="AO3" s="270" t="s">
        <v>39</v>
      </c>
      <c r="AP3" s="270"/>
      <c r="AQ3" s="270"/>
      <c r="AR3" s="270"/>
      <c r="AS3" s="270" t="s">
        <v>52</v>
      </c>
      <c r="AT3" s="270"/>
      <c r="AU3" s="270"/>
      <c r="AV3" s="270"/>
      <c r="AW3" s="270" t="s">
        <v>45</v>
      </c>
      <c r="AX3" s="270"/>
      <c r="AY3" s="270"/>
      <c r="AZ3" s="270"/>
      <c r="BA3" s="270" t="s">
        <v>46</v>
      </c>
      <c r="BB3" s="270"/>
      <c r="BC3" s="270"/>
      <c r="BD3" s="270"/>
      <c r="BE3" s="270" t="s">
        <v>53</v>
      </c>
      <c r="BF3" s="270"/>
      <c r="BG3" s="270"/>
      <c r="BH3" s="271"/>
    </row>
    <row r="4" spans="2:60" ht="23.1" customHeight="1" x14ac:dyDescent="0.15">
      <c r="B4" s="277" t="s">
        <v>40</v>
      </c>
      <c r="C4" s="274" t="s">
        <v>41</v>
      </c>
      <c r="D4" s="274"/>
      <c r="E4" s="274"/>
      <c r="F4" s="275"/>
      <c r="G4" s="276">
        <v>28168</v>
      </c>
      <c r="H4" s="272"/>
      <c r="I4" s="272"/>
      <c r="J4" s="272"/>
      <c r="K4" s="272">
        <v>28141</v>
      </c>
      <c r="L4" s="272"/>
      <c r="M4" s="272"/>
      <c r="N4" s="272"/>
      <c r="O4" s="272">
        <v>28113</v>
      </c>
      <c r="P4" s="272"/>
      <c r="Q4" s="272"/>
      <c r="R4" s="272"/>
      <c r="S4" s="272">
        <v>28185</v>
      </c>
      <c r="T4" s="272"/>
      <c r="U4" s="272"/>
      <c r="V4" s="272"/>
      <c r="W4" s="272">
        <v>28157</v>
      </c>
      <c r="X4" s="272"/>
      <c r="Y4" s="272"/>
      <c r="Z4" s="272"/>
      <c r="AA4" s="272">
        <v>28166</v>
      </c>
      <c r="AB4" s="272"/>
      <c r="AC4" s="272"/>
      <c r="AD4" s="272"/>
      <c r="AE4" s="31"/>
      <c r="AF4" s="277" t="s">
        <v>40</v>
      </c>
      <c r="AG4" s="274" t="s">
        <v>41</v>
      </c>
      <c r="AH4" s="274"/>
      <c r="AI4" s="274"/>
      <c r="AJ4" s="275"/>
      <c r="AK4" s="272">
        <v>28157</v>
      </c>
      <c r="AL4" s="272"/>
      <c r="AM4" s="272"/>
      <c r="AN4" s="272"/>
      <c r="AO4" s="272">
        <v>28144</v>
      </c>
      <c r="AP4" s="272"/>
      <c r="AQ4" s="272"/>
      <c r="AR4" s="272"/>
      <c r="AS4" s="272">
        <v>28112</v>
      </c>
      <c r="AT4" s="272"/>
      <c r="AU4" s="272"/>
      <c r="AV4" s="272"/>
      <c r="AW4" s="272">
        <v>28120</v>
      </c>
      <c r="AX4" s="272"/>
      <c r="AY4" s="272"/>
      <c r="AZ4" s="272"/>
      <c r="BA4" s="272">
        <v>28075</v>
      </c>
      <c r="BB4" s="272"/>
      <c r="BC4" s="272"/>
      <c r="BD4" s="272"/>
      <c r="BE4" s="272">
        <v>28018</v>
      </c>
      <c r="BF4" s="272"/>
      <c r="BG4" s="272"/>
      <c r="BH4" s="272"/>
    </row>
    <row r="5" spans="2:60" ht="23.1" customHeight="1" x14ac:dyDescent="0.15">
      <c r="B5" s="277"/>
      <c r="C5" s="273" t="s">
        <v>42</v>
      </c>
      <c r="D5" s="274" t="s">
        <v>24</v>
      </c>
      <c r="E5" s="274"/>
      <c r="F5" s="275"/>
      <c r="G5" s="276">
        <f>SUM(G6:J7)</f>
        <v>69251</v>
      </c>
      <c r="H5" s="272"/>
      <c r="I5" s="272"/>
      <c r="J5" s="272"/>
      <c r="K5" s="272">
        <f>SUM(K6:N7)</f>
        <v>69169</v>
      </c>
      <c r="L5" s="272"/>
      <c r="M5" s="272"/>
      <c r="N5" s="272"/>
      <c r="O5" s="272">
        <f>SUM(O6:R7)</f>
        <v>68930</v>
      </c>
      <c r="P5" s="272"/>
      <c r="Q5" s="272"/>
      <c r="R5" s="272"/>
      <c r="S5" s="272">
        <f>SUM(S6:V7)</f>
        <v>68866</v>
      </c>
      <c r="T5" s="272"/>
      <c r="U5" s="272"/>
      <c r="V5" s="272"/>
      <c r="W5" s="272">
        <f>SUM(W6:Z7)</f>
        <v>68760</v>
      </c>
      <c r="X5" s="272"/>
      <c r="Y5" s="272"/>
      <c r="Z5" s="272"/>
      <c r="AA5" s="272">
        <f>SUM(AA6:AD7)</f>
        <v>68730</v>
      </c>
      <c r="AB5" s="272"/>
      <c r="AC5" s="272"/>
      <c r="AD5" s="272"/>
      <c r="AE5" s="31"/>
      <c r="AF5" s="277"/>
      <c r="AG5" s="273" t="s">
        <v>42</v>
      </c>
      <c r="AH5" s="274" t="s">
        <v>24</v>
      </c>
      <c r="AI5" s="274"/>
      <c r="AJ5" s="275"/>
      <c r="AK5" s="272">
        <f>SUM(AK6:AN7)</f>
        <v>68683</v>
      </c>
      <c r="AL5" s="272"/>
      <c r="AM5" s="272"/>
      <c r="AN5" s="272"/>
      <c r="AO5" s="272">
        <f>SUM(AO6:AR7)</f>
        <v>68570</v>
      </c>
      <c r="AP5" s="272"/>
      <c r="AQ5" s="272"/>
      <c r="AR5" s="272"/>
      <c r="AS5" s="272">
        <f>SUM(AS6:AV7)</f>
        <v>68447</v>
      </c>
      <c r="AT5" s="272"/>
      <c r="AU5" s="272"/>
      <c r="AV5" s="272"/>
      <c r="AW5" s="272">
        <f>SUM(AW6:AZ7)</f>
        <v>68363</v>
      </c>
      <c r="AX5" s="272"/>
      <c r="AY5" s="272"/>
      <c r="AZ5" s="272"/>
      <c r="BA5" s="272">
        <f>SUM(BA6:BD7)</f>
        <v>68253</v>
      </c>
      <c r="BB5" s="272"/>
      <c r="BC5" s="272"/>
      <c r="BD5" s="272"/>
      <c r="BE5" s="272">
        <f>SUM(BE6:BH7)</f>
        <v>68108</v>
      </c>
      <c r="BF5" s="272"/>
      <c r="BG5" s="272"/>
      <c r="BH5" s="272"/>
    </row>
    <row r="6" spans="2:60" ht="23.1" customHeight="1" x14ac:dyDescent="0.15">
      <c r="B6" s="19">
        <v>25</v>
      </c>
      <c r="C6" s="273"/>
      <c r="D6" s="274" t="s">
        <v>3</v>
      </c>
      <c r="E6" s="274"/>
      <c r="F6" s="275"/>
      <c r="G6" s="276">
        <v>33490</v>
      </c>
      <c r="H6" s="272"/>
      <c r="I6" s="272"/>
      <c r="J6" s="272"/>
      <c r="K6" s="272">
        <v>33460</v>
      </c>
      <c r="L6" s="272"/>
      <c r="M6" s="272"/>
      <c r="N6" s="272"/>
      <c r="O6" s="272">
        <v>33320</v>
      </c>
      <c r="P6" s="272"/>
      <c r="Q6" s="272"/>
      <c r="R6" s="272"/>
      <c r="S6" s="272">
        <v>33302</v>
      </c>
      <c r="T6" s="272"/>
      <c r="U6" s="272"/>
      <c r="V6" s="272"/>
      <c r="W6" s="272">
        <v>33236</v>
      </c>
      <c r="X6" s="272"/>
      <c r="Y6" s="272"/>
      <c r="Z6" s="272"/>
      <c r="AA6" s="272">
        <v>33226</v>
      </c>
      <c r="AB6" s="272"/>
      <c r="AC6" s="272"/>
      <c r="AD6" s="272"/>
      <c r="AE6" s="31"/>
      <c r="AF6" s="19">
        <f>B6</f>
        <v>25</v>
      </c>
      <c r="AG6" s="273"/>
      <c r="AH6" s="274" t="s">
        <v>3</v>
      </c>
      <c r="AI6" s="274"/>
      <c r="AJ6" s="275"/>
      <c r="AK6" s="272">
        <v>33201</v>
      </c>
      <c r="AL6" s="272"/>
      <c r="AM6" s="272"/>
      <c r="AN6" s="272"/>
      <c r="AO6" s="272">
        <v>33133</v>
      </c>
      <c r="AP6" s="272"/>
      <c r="AQ6" s="272"/>
      <c r="AR6" s="272"/>
      <c r="AS6" s="272">
        <v>33064</v>
      </c>
      <c r="AT6" s="272"/>
      <c r="AU6" s="272"/>
      <c r="AV6" s="272"/>
      <c r="AW6" s="272">
        <v>33053</v>
      </c>
      <c r="AX6" s="272"/>
      <c r="AY6" s="272"/>
      <c r="AZ6" s="272"/>
      <c r="BA6" s="272">
        <v>32999</v>
      </c>
      <c r="BB6" s="272"/>
      <c r="BC6" s="272"/>
      <c r="BD6" s="272"/>
      <c r="BE6" s="272">
        <v>32919</v>
      </c>
      <c r="BF6" s="272"/>
      <c r="BG6" s="272"/>
      <c r="BH6" s="272"/>
    </row>
    <row r="7" spans="2:60" ht="23.1" customHeight="1" x14ac:dyDescent="0.15">
      <c r="B7" s="20" t="s">
        <v>1</v>
      </c>
      <c r="C7" s="273"/>
      <c r="D7" s="274" t="s">
        <v>4</v>
      </c>
      <c r="E7" s="274"/>
      <c r="F7" s="275"/>
      <c r="G7" s="276">
        <v>35761</v>
      </c>
      <c r="H7" s="272"/>
      <c r="I7" s="272"/>
      <c r="J7" s="272"/>
      <c r="K7" s="272">
        <v>35709</v>
      </c>
      <c r="L7" s="272"/>
      <c r="M7" s="272"/>
      <c r="N7" s="272"/>
      <c r="O7" s="272">
        <v>35610</v>
      </c>
      <c r="P7" s="272"/>
      <c r="Q7" s="272"/>
      <c r="R7" s="272"/>
      <c r="S7" s="272">
        <v>35564</v>
      </c>
      <c r="T7" s="272"/>
      <c r="U7" s="272"/>
      <c r="V7" s="272"/>
      <c r="W7" s="272">
        <v>35524</v>
      </c>
      <c r="X7" s="272"/>
      <c r="Y7" s="272"/>
      <c r="Z7" s="272"/>
      <c r="AA7" s="272">
        <v>35504</v>
      </c>
      <c r="AB7" s="272"/>
      <c r="AC7" s="272"/>
      <c r="AD7" s="272"/>
      <c r="AE7" s="31"/>
      <c r="AF7" s="20" t="s">
        <v>1</v>
      </c>
      <c r="AG7" s="273"/>
      <c r="AH7" s="274" t="s">
        <v>4</v>
      </c>
      <c r="AI7" s="274"/>
      <c r="AJ7" s="275"/>
      <c r="AK7" s="272">
        <v>35482</v>
      </c>
      <c r="AL7" s="272"/>
      <c r="AM7" s="272"/>
      <c r="AN7" s="272"/>
      <c r="AO7" s="272">
        <v>35437</v>
      </c>
      <c r="AP7" s="272"/>
      <c r="AQ7" s="272"/>
      <c r="AR7" s="272"/>
      <c r="AS7" s="272">
        <v>35383</v>
      </c>
      <c r="AT7" s="272"/>
      <c r="AU7" s="272"/>
      <c r="AV7" s="272"/>
      <c r="AW7" s="272">
        <v>35310</v>
      </c>
      <c r="AX7" s="272"/>
      <c r="AY7" s="272"/>
      <c r="AZ7" s="272"/>
      <c r="BA7" s="272">
        <v>35254</v>
      </c>
      <c r="BB7" s="272"/>
      <c r="BC7" s="272"/>
      <c r="BD7" s="272"/>
      <c r="BE7" s="272">
        <v>35189</v>
      </c>
      <c r="BF7" s="272"/>
      <c r="BG7" s="272"/>
      <c r="BH7" s="272"/>
    </row>
    <row r="8" spans="2:60" ht="23.1" customHeight="1" x14ac:dyDescent="0.15">
      <c r="B8" s="21"/>
      <c r="C8" s="21"/>
      <c r="D8" s="21"/>
      <c r="E8" s="21"/>
      <c r="F8" s="22"/>
      <c r="G8" s="23"/>
      <c r="H8" s="24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4"/>
      <c r="AE8" s="24"/>
      <c r="AF8" s="21"/>
      <c r="AG8" s="21"/>
      <c r="AH8" s="21"/>
      <c r="AI8" s="21"/>
      <c r="AJ8" s="22"/>
      <c r="AK8" s="24"/>
      <c r="AL8" s="24"/>
      <c r="AM8" s="24"/>
      <c r="AN8" s="24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</row>
    <row r="9" spans="2:60" ht="23.1" customHeight="1" x14ac:dyDescent="0.15">
      <c r="B9" s="277" t="s">
        <v>40</v>
      </c>
      <c r="C9" s="274" t="s">
        <v>41</v>
      </c>
      <c r="D9" s="274"/>
      <c r="E9" s="274"/>
      <c r="F9" s="275"/>
      <c r="G9" s="276">
        <v>27996</v>
      </c>
      <c r="H9" s="272"/>
      <c r="I9" s="272"/>
      <c r="J9" s="272"/>
      <c r="K9" s="272">
        <v>27969</v>
      </c>
      <c r="L9" s="272"/>
      <c r="M9" s="272"/>
      <c r="N9" s="272"/>
      <c r="O9" s="272">
        <v>27936</v>
      </c>
      <c r="P9" s="272"/>
      <c r="Q9" s="272"/>
      <c r="R9" s="272"/>
      <c r="S9" s="272">
        <v>27982</v>
      </c>
      <c r="T9" s="272"/>
      <c r="U9" s="272"/>
      <c r="V9" s="272"/>
      <c r="W9" s="272">
        <v>27969</v>
      </c>
      <c r="X9" s="272"/>
      <c r="Y9" s="272"/>
      <c r="Z9" s="272"/>
      <c r="AA9" s="272">
        <v>27964</v>
      </c>
      <c r="AB9" s="272"/>
      <c r="AC9" s="272"/>
      <c r="AD9" s="272"/>
      <c r="AE9" s="31"/>
      <c r="AF9" s="277" t="s">
        <v>40</v>
      </c>
      <c r="AG9" s="274" t="s">
        <v>41</v>
      </c>
      <c r="AH9" s="274"/>
      <c r="AI9" s="274"/>
      <c r="AJ9" s="275"/>
      <c r="AK9" s="272">
        <v>27931</v>
      </c>
      <c r="AL9" s="272"/>
      <c r="AM9" s="272"/>
      <c r="AN9" s="272"/>
      <c r="AO9" s="272">
        <v>27971</v>
      </c>
      <c r="AP9" s="272"/>
      <c r="AQ9" s="272"/>
      <c r="AR9" s="272"/>
      <c r="AS9" s="272">
        <v>27938</v>
      </c>
      <c r="AT9" s="272"/>
      <c r="AU9" s="272"/>
      <c r="AV9" s="272"/>
      <c r="AW9" s="272">
        <v>27933</v>
      </c>
      <c r="AX9" s="272"/>
      <c r="AY9" s="272"/>
      <c r="AZ9" s="272"/>
      <c r="BA9" s="272">
        <v>27922</v>
      </c>
      <c r="BB9" s="272"/>
      <c r="BC9" s="272"/>
      <c r="BD9" s="272"/>
      <c r="BE9" s="272">
        <v>27857</v>
      </c>
      <c r="BF9" s="272"/>
      <c r="BG9" s="272"/>
      <c r="BH9" s="272"/>
    </row>
    <row r="10" spans="2:60" ht="23.1" customHeight="1" x14ac:dyDescent="0.15">
      <c r="B10" s="277"/>
      <c r="C10" s="273" t="s">
        <v>42</v>
      </c>
      <c r="D10" s="274" t="s">
        <v>24</v>
      </c>
      <c r="E10" s="274"/>
      <c r="F10" s="275"/>
      <c r="G10" s="276">
        <f>SUM(G11:J12)</f>
        <v>68010</v>
      </c>
      <c r="H10" s="272"/>
      <c r="I10" s="272"/>
      <c r="J10" s="272"/>
      <c r="K10" s="272">
        <f>SUM(K11:N12)</f>
        <v>67877</v>
      </c>
      <c r="L10" s="272"/>
      <c r="M10" s="272"/>
      <c r="N10" s="272"/>
      <c r="O10" s="272">
        <f>SUM(O11:R12)</f>
        <v>67566</v>
      </c>
      <c r="P10" s="272"/>
      <c r="Q10" s="272"/>
      <c r="R10" s="272"/>
      <c r="S10" s="272">
        <f>SUM(S11:V12)</f>
        <v>67531</v>
      </c>
      <c r="T10" s="272"/>
      <c r="U10" s="272"/>
      <c r="V10" s="272"/>
      <c r="W10" s="272">
        <f>SUM(W11:Z12)</f>
        <v>67448</v>
      </c>
      <c r="X10" s="272"/>
      <c r="Y10" s="272"/>
      <c r="Z10" s="272"/>
      <c r="AA10" s="272">
        <f>SUM(AA11:AD12)</f>
        <v>67377</v>
      </c>
      <c r="AB10" s="272"/>
      <c r="AC10" s="272"/>
      <c r="AD10" s="272"/>
      <c r="AE10" s="31"/>
      <c r="AF10" s="277"/>
      <c r="AG10" s="273" t="s">
        <v>42</v>
      </c>
      <c r="AH10" s="274" t="s">
        <v>24</v>
      </c>
      <c r="AI10" s="274"/>
      <c r="AJ10" s="275"/>
      <c r="AK10" s="272">
        <f>SUM(AK11:AN12)</f>
        <v>67287</v>
      </c>
      <c r="AL10" s="272"/>
      <c r="AM10" s="272"/>
      <c r="AN10" s="272"/>
      <c r="AO10" s="272">
        <f>SUM(AO11:AR12)</f>
        <v>67248</v>
      </c>
      <c r="AP10" s="272"/>
      <c r="AQ10" s="272"/>
      <c r="AR10" s="272"/>
      <c r="AS10" s="272">
        <f>SUM(AS11:AV12)</f>
        <v>67158</v>
      </c>
      <c r="AT10" s="272"/>
      <c r="AU10" s="272"/>
      <c r="AV10" s="272"/>
      <c r="AW10" s="272">
        <f>SUM(AW11:AZ12)</f>
        <v>67085</v>
      </c>
      <c r="AX10" s="272"/>
      <c r="AY10" s="272"/>
      <c r="AZ10" s="272"/>
      <c r="BA10" s="272">
        <f>SUM(BA11:BD12)</f>
        <v>67001</v>
      </c>
      <c r="BB10" s="272"/>
      <c r="BC10" s="272"/>
      <c r="BD10" s="272"/>
      <c r="BE10" s="272">
        <f>SUM(BE11:BH12)</f>
        <v>66882</v>
      </c>
      <c r="BF10" s="272"/>
      <c r="BG10" s="272"/>
      <c r="BH10" s="272"/>
    </row>
    <row r="11" spans="2:60" ht="23.1" customHeight="1" x14ac:dyDescent="0.15">
      <c r="B11" s="19">
        <v>26</v>
      </c>
      <c r="C11" s="273"/>
      <c r="D11" s="274" t="s">
        <v>3</v>
      </c>
      <c r="E11" s="274"/>
      <c r="F11" s="275"/>
      <c r="G11" s="276">
        <v>32849</v>
      </c>
      <c r="H11" s="272"/>
      <c r="I11" s="272"/>
      <c r="J11" s="272"/>
      <c r="K11" s="272">
        <v>32789</v>
      </c>
      <c r="L11" s="272"/>
      <c r="M11" s="272"/>
      <c r="N11" s="272"/>
      <c r="O11" s="272">
        <v>32631</v>
      </c>
      <c r="P11" s="272"/>
      <c r="Q11" s="272"/>
      <c r="R11" s="272"/>
      <c r="S11" s="272">
        <v>32638</v>
      </c>
      <c r="T11" s="272"/>
      <c r="U11" s="272"/>
      <c r="V11" s="272"/>
      <c r="W11" s="272">
        <v>32584</v>
      </c>
      <c r="X11" s="272"/>
      <c r="Y11" s="272"/>
      <c r="Z11" s="272"/>
      <c r="AA11" s="272">
        <v>32561</v>
      </c>
      <c r="AB11" s="272"/>
      <c r="AC11" s="272"/>
      <c r="AD11" s="272"/>
      <c r="AE11" s="31"/>
      <c r="AF11" s="19">
        <f>B11</f>
        <v>26</v>
      </c>
      <c r="AG11" s="273"/>
      <c r="AH11" s="274" t="s">
        <v>3</v>
      </c>
      <c r="AI11" s="274"/>
      <c r="AJ11" s="275"/>
      <c r="AK11" s="272">
        <v>32538</v>
      </c>
      <c r="AL11" s="272"/>
      <c r="AM11" s="272"/>
      <c r="AN11" s="272"/>
      <c r="AO11" s="272">
        <v>32543</v>
      </c>
      <c r="AP11" s="272"/>
      <c r="AQ11" s="272"/>
      <c r="AR11" s="272"/>
      <c r="AS11" s="272">
        <v>32485</v>
      </c>
      <c r="AT11" s="272"/>
      <c r="AU11" s="272"/>
      <c r="AV11" s="272"/>
      <c r="AW11" s="272">
        <v>32439</v>
      </c>
      <c r="AX11" s="272"/>
      <c r="AY11" s="272"/>
      <c r="AZ11" s="272"/>
      <c r="BA11" s="272">
        <v>32404</v>
      </c>
      <c r="BB11" s="272"/>
      <c r="BC11" s="272"/>
      <c r="BD11" s="272"/>
      <c r="BE11" s="272">
        <v>32326</v>
      </c>
      <c r="BF11" s="272"/>
      <c r="BG11" s="272"/>
      <c r="BH11" s="272"/>
    </row>
    <row r="12" spans="2:60" ht="23.1" customHeight="1" x14ac:dyDescent="0.15">
      <c r="B12" s="20" t="s">
        <v>1</v>
      </c>
      <c r="C12" s="273"/>
      <c r="D12" s="274" t="s">
        <v>4</v>
      </c>
      <c r="E12" s="274"/>
      <c r="F12" s="275"/>
      <c r="G12" s="276">
        <v>35161</v>
      </c>
      <c r="H12" s="272"/>
      <c r="I12" s="272"/>
      <c r="J12" s="272"/>
      <c r="K12" s="272">
        <v>35088</v>
      </c>
      <c r="L12" s="272"/>
      <c r="M12" s="272"/>
      <c r="N12" s="272"/>
      <c r="O12" s="272">
        <v>34935</v>
      </c>
      <c r="P12" s="272"/>
      <c r="Q12" s="272"/>
      <c r="R12" s="272"/>
      <c r="S12" s="272">
        <v>34893</v>
      </c>
      <c r="T12" s="272"/>
      <c r="U12" s="272"/>
      <c r="V12" s="272"/>
      <c r="W12" s="272">
        <v>34864</v>
      </c>
      <c r="X12" s="272"/>
      <c r="Y12" s="272"/>
      <c r="Z12" s="272"/>
      <c r="AA12" s="272">
        <v>34816</v>
      </c>
      <c r="AB12" s="272"/>
      <c r="AC12" s="272"/>
      <c r="AD12" s="272"/>
      <c r="AE12" s="31"/>
      <c r="AF12" s="20" t="s">
        <v>1</v>
      </c>
      <c r="AG12" s="273"/>
      <c r="AH12" s="274" t="s">
        <v>4</v>
      </c>
      <c r="AI12" s="274"/>
      <c r="AJ12" s="275"/>
      <c r="AK12" s="272">
        <v>34749</v>
      </c>
      <c r="AL12" s="272"/>
      <c r="AM12" s="272"/>
      <c r="AN12" s="272"/>
      <c r="AO12" s="272">
        <v>34705</v>
      </c>
      <c r="AP12" s="272"/>
      <c r="AQ12" s="272"/>
      <c r="AR12" s="272"/>
      <c r="AS12" s="272">
        <v>34673</v>
      </c>
      <c r="AT12" s="272"/>
      <c r="AU12" s="272"/>
      <c r="AV12" s="272"/>
      <c r="AW12" s="272">
        <v>34646</v>
      </c>
      <c r="AX12" s="272"/>
      <c r="AY12" s="272"/>
      <c r="AZ12" s="272"/>
      <c r="BA12" s="272">
        <v>34597</v>
      </c>
      <c r="BB12" s="272"/>
      <c r="BC12" s="272"/>
      <c r="BD12" s="272"/>
      <c r="BE12" s="272">
        <v>34556</v>
      </c>
      <c r="BF12" s="272"/>
      <c r="BG12" s="272"/>
      <c r="BH12" s="272"/>
    </row>
    <row r="13" spans="2:60" ht="23.1" customHeight="1" x14ac:dyDescent="0.15">
      <c r="B13" s="26"/>
      <c r="C13" s="27"/>
      <c r="D13" s="28"/>
      <c r="E13" s="28"/>
      <c r="F13" s="29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26"/>
      <c r="AG13" s="27"/>
      <c r="AH13" s="28"/>
      <c r="AI13" s="28"/>
      <c r="AJ13" s="29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2:60" ht="23.1" customHeight="1" x14ac:dyDescent="0.15">
      <c r="B14" s="277" t="s">
        <v>40</v>
      </c>
      <c r="C14" s="274" t="s">
        <v>41</v>
      </c>
      <c r="D14" s="274"/>
      <c r="E14" s="274"/>
      <c r="F14" s="275"/>
      <c r="G14" s="276">
        <v>27842</v>
      </c>
      <c r="H14" s="272"/>
      <c r="I14" s="272"/>
      <c r="J14" s="272"/>
      <c r="K14" s="272">
        <v>27809</v>
      </c>
      <c r="L14" s="272"/>
      <c r="M14" s="272"/>
      <c r="N14" s="272"/>
      <c r="O14" s="272">
        <v>27800</v>
      </c>
      <c r="P14" s="272"/>
      <c r="Q14" s="272"/>
      <c r="R14" s="272"/>
      <c r="S14" s="272">
        <v>27784</v>
      </c>
      <c r="T14" s="272"/>
      <c r="U14" s="272"/>
      <c r="V14" s="272"/>
      <c r="W14" s="272">
        <v>27773</v>
      </c>
      <c r="X14" s="272"/>
      <c r="Y14" s="272"/>
      <c r="Z14" s="272"/>
      <c r="AA14" s="272">
        <v>27725</v>
      </c>
      <c r="AB14" s="272"/>
      <c r="AC14" s="272"/>
      <c r="AD14" s="272"/>
      <c r="AE14" s="31"/>
      <c r="AF14" s="277" t="s">
        <v>40</v>
      </c>
      <c r="AG14" s="274" t="s">
        <v>41</v>
      </c>
      <c r="AH14" s="274"/>
      <c r="AI14" s="274"/>
      <c r="AJ14" s="275"/>
      <c r="AK14" s="272">
        <v>27714</v>
      </c>
      <c r="AL14" s="272"/>
      <c r="AM14" s="272"/>
      <c r="AN14" s="272"/>
      <c r="AO14" s="272">
        <v>27701</v>
      </c>
      <c r="AP14" s="272"/>
      <c r="AQ14" s="272"/>
      <c r="AR14" s="272"/>
      <c r="AS14" s="272">
        <v>27712</v>
      </c>
      <c r="AT14" s="272"/>
      <c r="AU14" s="272"/>
      <c r="AV14" s="272"/>
      <c r="AW14" s="272">
        <v>27689</v>
      </c>
      <c r="AX14" s="272"/>
      <c r="AY14" s="272"/>
      <c r="AZ14" s="272"/>
      <c r="BA14" s="272">
        <v>27708</v>
      </c>
      <c r="BB14" s="272"/>
      <c r="BC14" s="272"/>
      <c r="BD14" s="272"/>
      <c r="BE14" s="272">
        <v>27693</v>
      </c>
      <c r="BF14" s="272"/>
      <c r="BG14" s="272"/>
      <c r="BH14" s="272"/>
    </row>
    <row r="15" spans="2:60" ht="23.1" customHeight="1" x14ac:dyDescent="0.15">
      <c r="B15" s="277"/>
      <c r="C15" s="273" t="s">
        <v>42</v>
      </c>
      <c r="D15" s="274" t="s">
        <v>24</v>
      </c>
      <c r="E15" s="274"/>
      <c r="F15" s="275"/>
      <c r="G15" s="276">
        <f>SUM(G16:J17)</f>
        <v>66753</v>
      </c>
      <c r="H15" s="272"/>
      <c r="I15" s="272"/>
      <c r="J15" s="272"/>
      <c r="K15" s="272">
        <f>SUM(K16:N17)</f>
        <v>66638</v>
      </c>
      <c r="L15" s="272"/>
      <c r="M15" s="272"/>
      <c r="N15" s="272"/>
      <c r="O15" s="272">
        <f>SUM(O16:R17)</f>
        <v>66413</v>
      </c>
      <c r="P15" s="272"/>
      <c r="Q15" s="272"/>
      <c r="R15" s="272"/>
      <c r="S15" s="272">
        <f>SUM(S16:V17)</f>
        <v>66251</v>
      </c>
      <c r="T15" s="272"/>
      <c r="U15" s="272"/>
      <c r="V15" s="272"/>
      <c r="W15" s="272">
        <f>SUM(W16:Z17)</f>
        <v>66156</v>
      </c>
      <c r="X15" s="272"/>
      <c r="Y15" s="272"/>
      <c r="Z15" s="272"/>
      <c r="AA15" s="272">
        <f>AA16+AA17</f>
        <v>66066</v>
      </c>
      <c r="AB15" s="272"/>
      <c r="AC15" s="272"/>
      <c r="AD15" s="272"/>
      <c r="AE15" s="31"/>
      <c r="AF15" s="277"/>
      <c r="AG15" s="273" t="s">
        <v>42</v>
      </c>
      <c r="AH15" s="274" t="s">
        <v>24</v>
      </c>
      <c r="AI15" s="274"/>
      <c r="AJ15" s="275"/>
      <c r="AK15" s="272">
        <f>SUM(AK16:AN17)</f>
        <v>66004</v>
      </c>
      <c r="AL15" s="272"/>
      <c r="AM15" s="272"/>
      <c r="AN15" s="272"/>
      <c r="AO15" s="272">
        <f>SUM(AO16:AR17)</f>
        <v>65910</v>
      </c>
      <c r="AP15" s="272"/>
      <c r="AQ15" s="272"/>
      <c r="AR15" s="272"/>
      <c r="AS15" s="272">
        <f>SUM(AS16:AV17)</f>
        <v>65799</v>
      </c>
      <c r="AT15" s="272"/>
      <c r="AU15" s="272"/>
      <c r="AV15" s="272"/>
      <c r="AW15" s="272">
        <f>SUM(AW16:AZ17)</f>
        <v>65704</v>
      </c>
      <c r="AX15" s="272"/>
      <c r="AY15" s="272"/>
      <c r="AZ15" s="272"/>
      <c r="BA15" s="272">
        <f>SUM(BA16:BD17)</f>
        <v>65671</v>
      </c>
      <c r="BB15" s="272"/>
      <c r="BC15" s="272"/>
      <c r="BD15" s="272"/>
      <c r="BE15" s="272">
        <f>SUM(BE16:BH17)</f>
        <v>65546</v>
      </c>
      <c r="BF15" s="272"/>
      <c r="BG15" s="272"/>
      <c r="BH15" s="272"/>
    </row>
    <row r="16" spans="2:60" ht="23.1" customHeight="1" x14ac:dyDescent="0.15">
      <c r="B16" s="19">
        <v>27</v>
      </c>
      <c r="C16" s="273"/>
      <c r="D16" s="274" t="s">
        <v>3</v>
      </c>
      <c r="E16" s="274"/>
      <c r="F16" s="275"/>
      <c r="G16" s="276">
        <v>32262</v>
      </c>
      <c r="H16" s="272"/>
      <c r="I16" s="272"/>
      <c r="J16" s="272"/>
      <c r="K16" s="272">
        <v>32203</v>
      </c>
      <c r="L16" s="272"/>
      <c r="M16" s="272"/>
      <c r="N16" s="272"/>
      <c r="O16" s="272">
        <v>32070</v>
      </c>
      <c r="P16" s="272"/>
      <c r="Q16" s="272"/>
      <c r="R16" s="272"/>
      <c r="S16" s="272">
        <v>32000</v>
      </c>
      <c r="T16" s="272"/>
      <c r="U16" s="272"/>
      <c r="V16" s="272"/>
      <c r="W16" s="272">
        <v>31943</v>
      </c>
      <c r="X16" s="272"/>
      <c r="Y16" s="272"/>
      <c r="Z16" s="272"/>
      <c r="AA16" s="272">
        <v>31900</v>
      </c>
      <c r="AB16" s="272"/>
      <c r="AC16" s="272"/>
      <c r="AD16" s="272"/>
      <c r="AE16" s="31"/>
      <c r="AF16" s="19">
        <f>B16</f>
        <v>27</v>
      </c>
      <c r="AG16" s="273"/>
      <c r="AH16" s="274" t="s">
        <v>3</v>
      </c>
      <c r="AI16" s="274"/>
      <c r="AJ16" s="275"/>
      <c r="AK16" s="272">
        <v>31862</v>
      </c>
      <c r="AL16" s="272"/>
      <c r="AM16" s="272"/>
      <c r="AN16" s="272"/>
      <c r="AO16" s="272">
        <v>31831</v>
      </c>
      <c r="AP16" s="272"/>
      <c r="AQ16" s="272"/>
      <c r="AR16" s="272"/>
      <c r="AS16" s="272">
        <v>31784</v>
      </c>
      <c r="AT16" s="272"/>
      <c r="AU16" s="272"/>
      <c r="AV16" s="272"/>
      <c r="AW16" s="272">
        <v>31757</v>
      </c>
      <c r="AX16" s="272"/>
      <c r="AY16" s="272"/>
      <c r="AZ16" s="272"/>
      <c r="BA16" s="272">
        <v>31724</v>
      </c>
      <c r="BB16" s="272"/>
      <c r="BC16" s="272"/>
      <c r="BD16" s="272"/>
      <c r="BE16" s="272">
        <v>31687</v>
      </c>
      <c r="BF16" s="272"/>
      <c r="BG16" s="272"/>
      <c r="BH16" s="272"/>
    </row>
    <row r="17" spans="2:60" ht="23.1" customHeight="1" x14ac:dyDescent="0.15">
      <c r="B17" s="20" t="s">
        <v>1</v>
      </c>
      <c r="C17" s="273"/>
      <c r="D17" s="274" t="s">
        <v>4</v>
      </c>
      <c r="E17" s="274"/>
      <c r="F17" s="274"/>
      <c r="G17" s="276">
        <v>34491</v>
      </c>
      <c r="H17" s="272"/>
      <c r="I17" s="272"/>
      <c r="J17" s="272"/>
      <c r="K17" s="272">
        <v>34435</v>
      </c>
      <c r="L17" s="272"/>
      <c r="M17" s="272"/>
      <c r="N17" s="272"/>
      <c r="O17" s="272">
        <v>34343</v>
      </c>
      <c r="P17" s="272"/>
      <c r="Q17" s="272"/>
      <c r="R17" s="272"/>
      <c r="S17" s="272">
        <v>34251</v>
      </c>
      <c r="T17" s="272"/>
      <c r="U17" s="272"/>
      <c r="V17" s="272"/>
      <c r="W17" s="272">
        <v>34213</v>
      </c>
      <c r="X17" s="272"/>
      <c r="Y17" s="272"/>
      <c r="Z17" s="272"/>
      <c r="AA17" s="272">
        <v>34166</v>
      </c>
      <c r="AB17" s="272"/>
      <c r="AC17" s="272"/>
      <c r="AD17" s="272"/>
      <c r="AE17" s="31"/>
      <c r="AF17" s="20" t="s">
        <v>1</v>
      </c>
      <c r="AG17" s="273"/>
      <c r="AH17" s="274" t="s">
        <v>4</v>
      </c>
      <c r="AI17" s="274"/>
      <c r="AJ17" s="274"/>
      <c r="AK17" s="276">
        <v>34142</v>
      </c>
      <c r="AL17" s="272"/>
      <c r="AM17" s="272"/>
      <c r="AN17" s="272"/>
      <c r="AO17" s="272">
        <v>34079</v>
      </c>
      <c r="AP17" s="272"/>
      <c r="AQ17" s="272"/>
      <c r="AR17" s="272"/>
      <c r="AS17" s="272">
        <v>34015</v>
      </c>
      <c r="AT17" s="272"/>
      <c r="AU17" s="272"/>
      <c r="AV17" s="272"/>
      <c r="AW17" s="272">
        <v>33947</v>
      </c>
      <c r="AX17" s="272"/>
      <c r="AY17" s="272"/>
      <c r="AZ17" s="272"/>
      <c r="BA17" s="272">
        <v>33947</v>
      </c>
      <c r="BB17" s="272"/>
      <c r="BC17" s="272"/>
      <c r="BD17" s="272"/>
      <c r="BE17" s="272">
        <v>33859</v>
      </c>
      <c r="BF17" s="272"/>
      <c r="BG17" s="272"/>
      <c r="BH17" s="272"/>
    </row>
    <row r="18" spans="2:60" ht="23.1" customHeight="1" x14ac:dyDescent="0.15">
      <c r="B18" s="26"/>
      <c r="C18" s="27"/>
      <c r="D18" s="28"/>
      <c r="E18" s="28"/>
      <c r="F18" s="29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26"/>
      <c r="AG18" s="27"/>
      <c r="AH18" s="28"/>
      <c r="AI18" s="28"/>
      <c r="AJ18" s="29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</row>
    <row r="19" spans="2:60" ht="23.1" customHeight="1" x14ac:dyDescent="0.15">
      <c r="B19" s="277" t="s">
        <v>40</v>
      </c>
      <c r="C19" s="274" t="s">
        <v>41</v>
      </c>
      <c r="D19" s="274"/>
      <c r="E19" s="274"/>
      <c r="F19" s="275"/>
      <c r="G19" s="276">
        <v>27673</v>
      </c>
      <c r="H19" s="272"/>
      <c r="I19" s="272"/>
      <c r="J19" s="272"/>
      <c r="K19" s="272">
        <v>27633</v>
      </c>
      <c r="L19" s="272"/>
      <c r="M19" s="272"/>
      <c r="N19" s="272"/>
      <c r="O19" s="272">
        <v>27586</v>
      </c>
      <c r="P19" s="272"/>
      <c r="Q19" s="272"/>
      <c r="R19" s="272"/>
      <c r="S19" s="272">
        <v>27611</v>
      </c>
      <c r="T19" s="272"/>
      <c r="U19" s="272"/>
      <c r="V19" s="272"/>
      <c r="W19" s="272">
        <v>27595</v>
      </c>
      <c r="X19" s="272"/>
      <c r="Y19" s="272"/>
      <c r="Z19" s="272"/>
      <c r="AA19" s="272">
        <v>27612</v>
      </c>
      <c r="AB19" s="272"/>
      <c r="AC19" s="272"/>
      <c r="AD19" s="272"/>
      <c r="AE19" s="31"/>
      <c r="AF19" s="277" t="s">
        <v>40</v>
      </c>
      <c r="AG19" s="274" t="s">
        <v>41</v>
      </c>
      <c r="AH19" s="274"/>
      <c r="AI19" s="274"/>
      <c r="AJ19" s="275"/>
      <c r="AK19" s="272">
        <v>27604</v>
      </c>
      <c r="AL19" s="272"/>
      <c r="AM19" s="272"/>
      <c r="AN19" s="272"/>
      <c r="AO19" s="272">
        <v>27594</v>
      </c>
      <c r="AP19" s="272"/>
      <c r="AQ19" s="272"/>
      <c r="AR19" s="272"/>
      <c r="AS19" s="272">
        <v>27603</v>
      </c>
      <c r="AT19" s="272"/>
      <c r="AU19" s="272"/>
      <c r="AV19" s="272"/>
      <c r="AW19" s="272">
        <v>27566</v>
      </c>
      <c r="AX19" s="272"/>
      <c r="AY19" s="272"/>
      <c r="AZ19" s="272"/>
      <c r="BA19" s="272">
        <v>27579</v>
      </c>
      <c r="BB19" s="272"/>
      <c r="BC19" s="272"/>
      <c r="BD19" s="272"/>
      <c r="BE19" s="272">
        <v>27552</v>
      </c>
      <c r="BF19" s="272"/>
      <c r="BG19" s="272"/>
      <c r="BH19" s="272"/>
    </row>
    <row r="20" spans="2:60" ht="23.1" customHeight="1" x14ac:dyDescent="0.15">
      <c r="B20" s="277"/>
      <c r="C20" s="273" t="s">
        <v>42</v>
      </c>
      <c r="D20" s="274" t="s">
        <v>24</v>
      </c>
      <c r="E20" s="274"/>
      <c r="F20" s="275"/>
      <c r="G20" s="276">
        <f>SUM(G21:J22)</f>
        <v>65447</v>
      </c>
      <c r="H20" s="272"/>
      <c r="I20" s="272"/>
      <c r="J20" s="272"/>
      <c r="K20" s="272">
        <f>SUM(K21:N22)</f>
        <v>65299</v>
      </c>
      <c r="L20" s="272"/>
      <c r="M20" s="272"/>
      <c r="N20" s="272"/>
      <c r="O20" s="272">
        <f>SUM(O21:R22)</f>
        <v>64990</v>
      </c>
      <c r="P20" s="272"/>
      <c r="Q20" s="272"/>
      <c r="R20" s="272"/>
      <c r="S20" s="272">
        <f>SUM(S21:V22)</f>
        <v>64913</v>
      </c>
      <c r="T20" s="272"/>
      <c r="U20" s="272"/>
      <c r="V20" s="272"/>
      <c r="W20" s="272">
        <f>SUM(W21:Z22)</f>
        <v>64804</v>
      </c>
      <c r="X20" s="272"/>
      <c r="Y20" s="272"/>
      <c r="Z20" s="272"/>
      <c r="AA20" s="272">
        <f>AA21+AA22</f>
        <v>64779</v>
      </c>
      <c r="AB20" s="272"/>
      <c r="AC20" s="272"/>
      <c r="AD20" s="272"/>
      <c r="AE20" s="31"/>
      <c r="AF20" s="277"/>
      <c r="AG20" s="273" t="s">
        <v>42</v>
      </c>
      <c r="AH20" s="274" t="s">
        <v>24</v>
      </c>
      <c r="AI20" s="274"/>
      <c r="AJ20" s="275"/>
      <c r="AK20" s="272">
        <f>SUM(AK21:AN22)</f>
        <v>64720</v>
      </c>
      <c r="AL20" s="272"/>
      <c r="AM20" s="272"/>
      <c r="AN20" s="272"/>
      <c r="AO20" s="272">
        <f>SUM(AO21:AR22)</f>
        <v>64639</v>
      </c>
      <c r="AP20" s="272"/>
      <c r="AQ20" s="272"/>
      <c r="AR20" s="272"/>
      <c r="AS20" s="272">
        <f>SUM(AS21:AV22)</f>
        <v>64599</v>
      </c>
      <c r="AT20" s="272"/>
      <c r="AU20" s="272"/>
      <c r="AV20" s="272"/>
      <c r="AW20" s="272">
        <f>SUM(AW21:AZ22)</f>
        <v>64497</v>
      </c>
      <c r="AX20" s="272"/>
      <c r="AY20" s="272"/>
      <c r="AZ20" s="272"/>
      <c r="BA20" s="272">
        <f>SUM(BA21:BD22)</f>
        <v>64433</v>
      </c>
      <c r="BB20" s="272"/>
      <c r="BC20" s="272"/>
      <c r="BD20" s="272"/>
      <c r="BE20" s="272">
        <f>SUM(BE21:BH22)</f>
        <v>64355</v>
      </c>
      <c r="BF20" s="272"/>
      <c r="BG20" s="272"/>
      <c r="BH20" s="272"/>
    </row>
    <row r="21" spans="2:60" ht="23.1" customHeight="1" x14ac:dyDescent="0.15">
      <c r="B21" s="19">
        <v>28</v>
      </c>
      <c r="C21" s="273"/>
      <c r="D21" s="274" t="s">
        <v>3</v>
      </c>
      <c r="E21" s="274"/>
      <c r="F21" s="275"/>
      <c r="G21" s="276">
        <v>31628</v>
      </c>
      <c r="H21" s="272"/>
      <c r="I21" s="272"/>
      <c r="J21" s="272"/>
      <c r="K21" s="272">
        <v>31544</v>
      </c>
      <c r="L21" s="272"/>
      <c r="M21" s="272"/>
      <c r="N21" s="272"/>
      <c r="O21" s="272">
        <v>31400</v>
      </c>
      <c r="P21" s="272"/>
      <c r="Q21" s="272"/>
      <c r="R21" s="272"/>
      <c r="S21" s="272">
        <v>31383</v>
      </c>
      <c r="T21" s="272"/>
      <c r="U21" s="272"/>
      <c r="V21" s="272"/>
      <c r="W21" s="272">
        <v>31323</v>
      </c>
      <c r="X21" s="272"/>
      <c r="Y21" s="272"/>
      <c r="Z21" s="272"/>
      <c r="AA21" s="272">
        <v>31333</v>
      </c>
      <c r="AB21" s="272"/>
      <c r="AC21" s="272"/>
      <c r="AD21" s="272"/>
      <c r="AE21" s="31"/>
      <c r="AF21" s="19">
        <f>B21</f>
        <v>28</v>
      </c>
      <c r="AG21" s="273"/>
      <c r="AH21" s="274" t="s">
        <v>3</v>
      </c>
      <c r="AI21" s="274"/>
      <c r="AJ21" s="275"/>
      <c r="AK21" s="272">
        <v>31296</v>
      </c>
      <c r="AL21" s="272"/>
      <c r="AM21" s="272"/>
      <c r="AN21" s="272"/>
      <c r="AO21" s="272">
        <v>31241</v>
      </c>
      <c r="AP21" s="272"/>
      <c r="AQ21" s="272"/>
      <c r="AR21" s="272"/>
      <c r="AS21" s="272">
        <v>31219</v>
      </c>
      <c r="AT21" s="272"/>
      <c r="AU21" s="272"/>
      <c r="AV21" s="272"/>
      <c r="AW21" s="272">
        <v>31181</v>
      </c>
      <c r="AX21" s="272"/>
      <c r="AY21" s="272"/>
      <c r="AZ21" s="272"/>
      <c r="BA21" s="272">
        <v>31145</v>
      </c>
      <c r="BB21" s="272"/>
      <c r="BC21" s="272"/>
      <c r="BD21" s="272"/>
      <c r="BE21" s="272">
        <v>31109</v>
      </c>
      <c r="BF21" s="272"/>
      <c r="BG21" s="272"/>
      <c r="BH21" s="272"/>
    </row>
    <row r="22" spans="2:60" ht="23.1" customHeight="1" x14ac:dyDescent="0.15">
      <c r="B22" s="20" t="s">
        <v>1</v>
      </c>
      <c r="C22" s="273"/>
      <c r="D22" s="274" t="s">
        <v>4</v>
      </c>
      <c r="E22" s="274"/>
      <c r="F22" s="275"/>
      <c r="G22" s="276">
        <v>33819</v>
      </c>
      <c r="H22" s="272"/>
      <c r="I22" s="272"/>
      <c r="J22" s="272"/>
      <c r="K22" s="272">
        <v>33755</v>
      </c>
      <c r="L22" s="272"/>
      <c r="M22" s="272"/>
      <c r="N22" s="272"/>
      <c r="O22" s="272">
        <v>33590</v>
      </c>
      <c r="P22" s="272"/>
      <c r="Q22" s="272"/>
      <c r="R22" s="272"/>
      <c r="S22" s="272">
        <v>33530</v>
      </c>
      <c r="T22" s="272"/>
      <c r="U22" s="272"/>
      <c r="V22" s="272"/>
      <c r="W22" s="272">
        <v>33481</v>
      </c>
      <c r="X22" s="272"/>
      <c r="Y22" s="272"/>
      <c r="Z22" s="272"/>
      <c r="AA22" s="272">
        <v>33446</v>
      </c>
      <c r="AB22" s="272"/>
      <c r="AC22" s="272"/>
      <c r="AD22" s="272"/>
      <c r="AE22" s="31"/>
      <c r="AF22" s="20" t="s">
        <v>1</v>
      </c>
      <c r="AG22" s="273"/>
      <c r="AH22" s="274" t="s">
        <v>4</v>
      </c>
      <c r="AI22" s="274"/>
      <c r="AJ22" s="275"/>
      <c r="AK22" s="272">
        <v>33424</v>
      </c>
      <c r="AL22" s="272"/>
      <c r="AM22" s="272"/>
      <c r="AN22" s="272"/>
      <c r="AO22" s="272">
        <v>33398</v>
      </c>
      <c r="AP22" s="272"/>
      <c r="AQ22" s="272"/>
      <c r="AR22" s="272"/>
      <c r="AS22" s="272">
        <v>33380</v>
      </c>
      <c r="AT22" s="272"/>
      <c r="AU22" s="272"/>
      <c r="AV22" s="272"/>
      <c r="AW22" s="272">
        <v>33316</v>
      </c>
      <c r="AX22" s="272"/>
      <c r="AY22" s="272"/>
      <c r="AZ22" s="272"/>
      <c r="BA22" s="272">
        <v>33288</v>
      </c>
      <c r="BB22" s="272"/>
      <c r="BC22" s="272"/>
      <c r="BD22" s="272"/>
      <c r="BE22" s="272">
        <v>33246</v>
      </c>
      <c r="BF22" s="272"/>
      <c r="BG22" s="272"/>
      <c r="BH22" s="272"/>
    </row>
    <row r="23" spans="2:60" ht="23.1" customHeight="1" x14ac:dyDescent="0.15">
      <c r="B23" s="20"/>
      <c r="C23" s="27"/>
      <c r="D23" s="28"/>
      <c r="E23" s="28"/>
      <c r="F23" s="29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20"/>
      <c r="AG23" s="27"/>
      <c r="AH23" s="28"/>
      <c r="AI23" s="28"/>
      <c r="AJ23" s="29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</row>
    <row r="24" spans="2:60" ht="23.1" customHeight="1" x14ac:dyDescent="0.15">
      <c r="B24" s="277" t="s">
        <v>40</v>
      </c>
      <c r="C24" s="274" t="s">
        <v>41</v>
      </c>
      <c r="D24" s="274"/>
      <c r="E24" s="274"/>
      <c r="F24" s="275"/>
      <c r="G24" s="276">
        <v>27499</v>
      </c>
      <c r="H24" s="272"/>
      <c r="I24" s="272"/>
      <c r="J24" s="272"/>
      <c r="K24" s="272">
        <v>27513</v>
      </c>
      <c r="L24" s="272"/>
      <c r="M24" s="272"/>
      <c r="N24" s="272"/>
      <c r="O24" s="272">
        <v>27496</v>
      </c>
      <c r="P24" s="272"/>
      <c r="Q24" s="272"/>
      <c r="R24" s="272"/>
      <c r="S24" s="272">
        <v>27538</v>
      </c>
      <c r="T24" s="272"/>
      <c r="U24" s="272"/>
      <c r="V24" s="272"/>
      <c r="W24" s="272">
        <v>27508</v>
      </c>
      <c r="X24" s="272"/>
      <c r="Y24" s="272"/>
      <c r="Z24" s="272"/>
      <c r="AA24" s="272">
        <v>27516</v>
      </c>
      <c r="AB24" s="272"/>
      <c r="AC24" s="272"/>
      <c r="AD24" s="272"/>
      <c r="AE24" s="31"/>
      <c r="AF24" s="277" t="s">
        <v>40</v>
      </c>
      <c r="AG24" s="274" t="s">
        <v>41</v>
      </c>
      <c r="AH24" s="274"/>
      <c r="AI24" s="274"/>
      <c r="AJ24" s="275"/>
      <c r="AK24" s="272">
        <v>27508</v>
      </c>
      <c r="AL24" s="272"/>
      <c r="AM24" s="272"/>
      <c r="AN24" s="272"/>
      <c r="AO24" s="272">
        <v>27477</v>
      </c>
      <c r="AP24" s="272"/>
      <c r="AQ24" s="272"/>
      <c r="AR24" s="272"/>
      <c r="AS24" s="272">
        <v>27466</v>
      </c>
      <c r="AT24" s="272"/>
      <c r="AU24" s="272"/>
      <c r="AV24" s="272"/>
      <c r="AW24" s="272">
        <v>27459</v>
      </c>
      <c r="AX24" s="272"/>
      <c r="AY24" s="272"/>
      <c r="AZ24" s="272"/>
      <c r="BA24" s="272">
        <v>27499</v>
      </c>
      <c r="BB24" s="272"/>
      <c r="BC24" s="272"/>
      <c r="BD24" s="272"/>
      <c r="BE24" s="272">
        <v>27479</v>
      </c>
      <c r="BF24" s="272"/>
      <c r="BG24" s="272"/>
      <c r="BH24" s="272"/>
    </row>
    <row r="25" spans="2:60" ht="23.1" customHeight="1" x14ac:dyDescent="0.15">
      <c r="B25" s="277"/>
      <c r="C25" s="273" t="s">
        <v>42</v>
      </c>
      <c r="D25" s="274" t="s">
        <v>24</v>
      </c>
      <c r="E25" s="274"/>
      <c r="F25" s="275"/>
      <c r="G25" s="276">
        <f>SUM(G26:J27)</f>
        <v>64224</v>
      </c>
      <c r="H25" s="272"/>
      <c r="I25" s="272"/>
      <c r="J25" s="272"/>
      <c r="K25" s="272">
        <f>SUM(K26:N27)</f>
        <v>64143</v>
      </c>
      <c r="L25" s="272"/>
      <c r="M25" s="272"/>
      <c r="N25" s="272"/>
      <c r="O25" s="272">
        <f>SUM(O26:R27)</f>
        <v>63857</v>
      </c>
      <c r="P25" s="272"/>
      <c r="Q25" s="272"/>
      <c r="R25" s="272"/>
      <c r="S25" s="272">
        <f>SUM(S26:V27)</f>
        <v>63812</v>
      </c>
      <c r="T25" s="272"/>
      <c r="U25" s="272"/>
      <c r="V25" s="272"/>
      <c r="W25" s="272">
        <f>SUM(W26:Z27)</f>
        <v>63703</v>
      </c>
      <c r="X25" s="272"/>
      <c r="Y25" s="272"/>
      <c r="Z25" s="272"/>
      <c r="AA25" s="272">
        <f>AA26+AA27</f>
        <v>63606</v>
      </c>
      <c r="AB25" s="272"/>
      <c r="AC25" s="272"/>
      <c r="AD25" s="272"/>
      <c r="AE25" s="31"/>
      <c r="AF25" s="277"/>
      <c r="AG25" s="273" t="s">
        <v>42</v>
      </c>
      <c r="AH25" s="274" t="s">
        <v>24</v>
      </c>
      <c r="AI25" s="274"/>
      <c r="AJ25" s="275"/>
      <c r="AK25" s="272">
        <f>SUM(AK26:AN27)</f>
        <v>63503</v>
      </c>
      <c r="AL25" s="272"/>
      <c r="AM25" s="272"/>
      <c r="AN25" s="272"/>
      <c r="AO25" s="272">
        <f>SUM(AO26:AR27)</f>
        <v>63386</v>
      </c>
      <c r="AP25" s="272"/>
      <c r="AQ25" s="272"/>
      <c r="AR25" s="272"/>
      <c r="AS25" s="272">
        <f>SUM(AS26:AV27)</f>
        <v>63275</v>
      </c>
      <c r="AT25" s="272"/>
      <c r="AU25" s="272"/>
      <c r="AV25" s="272"/>
      <c r="AW25" s="272">
        <f>SUM(AW26:AZ27)</f>
        <v>63181</v>
      </c>
      <c r="AX25" s="272"/>
      <c r="AY25" s="272"/>
      <c r="AZ25" s="272"/>
      <c r="BA25" s="272">
        <f>SUM(BA26:BD27)</f>
        <v>63143</v>
      </c>
      <c r="BB25" s="272"/>
      <c r="BC25" s="272"/>
      <c r="BD25" s="272"/>
      <c r="BE25" s="272">
        <f>SUM(BE26:BH27)</f>
        <v>63058</v>
      </c>
      <c r="BF25" s="272"/>
      <c r="BG25" s="272"/>
      <c r="BH25" s="272"/>
    </row>
    <row r="26" spans="2:60" ht="23.1" customHeight="1" x14ac:dyDescent="0.15">
      <c r="B26" s="19">
        <v>29</v>
      </c>
      <c r="C26" s="273"/>
      <c r="D26" s="274" t="s">
        <v>3</v>
      </c>
      <c r="E26" s="274"/>
      <c r="F26" s="275"/>
      <c r="G26" s="276">
        <v>31039</v>
      </c>
      <c r="H26" s="272"/>
      <c r="I26" s="272"/>
      <c r="J26" s="272"/>
      <c r="K26" s="272">
        <v>31016</v>
      </c>
      <c r="L26" s="272"/>
      <c r="M26" s="272"/>
      <c r="N26" s="272"/>
      <c r="O26" s="272">
        <v>30871</v>
      </c>
      <c r="P26" s="272"/>
      <c r="Q26" s="272"/>
      <c r="R26" s="272"/>
      <c r="S26" s="272">
        <v>30853</v>
      </c>
      <c r="T26" s="272"/>
      <c r="U26" s="272"/>
      <c r="V26" s="272"/>
      <c r="W26" s="272">
        <v>30779</v>
      </c>
      <c r="X26" s="272"/>
      <c r="Y26" s="272"/>
      <c r="Z26" s="272"/>
      <c r="AA26" s="272">
        <v>30730</v>
      </c>
      <c r="AB26" s="272"/>
      <c r="AC26" s="272"/>
      <c r="AD26" s="272"/>
      <c r="AE26" s="31"/>
      <c r="AF26" s="19">
        <f>B26</f>
        <v>29</v>
      </c>
      <c r="AG26" s="273"/>
      <c r="AH26" s="274" t="s">
        <v>3</v>
      </c>
      <c r="AI26" s="274"/>
      <c r="AJ26" s="275"/>
      <c r="AK26" s="272">
        <v>30680</v>
      </c>
      <c r="AL26" s="272"/>
      <c r="AM26" s="272"/>
      <c r="AN26" s="272"/>
      <c r="AO26" s="272">
        <v>30599</v>
      </c>
      <c r="AP26" s="272"/>
      <c r="AQ26" s="272"/>
      <c r="AR26" s="272"/>
      <c r="AS26" s="272">
        <v>30547</v>
      </c>
      <c r="AT26" s="272"/>
      <c r="AU26" s="272"/>
      <c r="AV26" s="272"/>
      <c r="AW26" s="272">
        <v>30512</v>
      </c>
      <c r="AX26" s="272"/>
      <c r="AY26" s="272"/>
      <c r="AZ26" s="272"/>
      <c r="BA26" s="272">
        <v>30508</v>
      </c>
      <c r="BB26" s="272"/>
      <c r="BC26" s="272"/>
      <c r="BD26" s="272"/>
      <c r="BE26" s="272">
        <v>30460</v>
      </c>
      <c r="BF26" s="272"/>
      <c r="BG26" s="272"/>
      <c r="BH26" s="272"/>
    </row>
    <row r="27" spans="2:60" ht="23.1" customHeight="1" x14ac:dyDescent="0.15">
      <c r="B27" s="20" t="s">
        <v>1</v>
      </c>
      <c r="C27" s="273"/>
      <c r="D27" s="274" t="s">
        <v>4</v>
      </c>
      <c r="E27" s="274"/>
      <c r="F27" s="275"/>
      <c r="G27" s="276">
        <v>33185</v>
      </c>
      <c r="H27" s="272"/>
      <c r="I27" s="272"/>
      <c r="J27" s="272"/>
      <c r="K27" s="272">
        <v>33127</v>
      </c>
      <c r="L27" s="272"/>
      <c r="M27" s="272"/>
      <c r="N27" s="272"/>
      <c r="O27" s="272">
        <v>32986</v>
      </c>
      <c r="P27" s="272"/>
      <c r="Q27" s="272"/>
      <c r="R27" s="272"/>
      <c r="S27" s="272">
        <v>32959</v>
      </c>
      <c r="T27" s="272"/>
      <c r="U27" s="272"/>
      <c r="V27" s="272"/>
      <c r="W27" s="272">
        <v>32924</v>
      </c>
      <c r="X27" s="272"/>
      <c r="Y27" s="272"/>
      <c r="Z27" s="272"/>
      <c r="AA27" s="272">
        <v>32876</v>
      </c>
      <c r="AB27" s="272"/>
      <c r="AC27" s="272"/>
      <c r="AD27" s="272"/>
      <c r="AE27" s="31"/>
      <c r="AF27" s="20" t="s">
        <v>1</v>
      </c>
      <c r="AG27" s="273"/>
      <c r="AH27" s="274" t="s">
        <v>4</v>
      </c>
      <c r="AI27" s="274"/>
      <c r="AJ27" s="275"/>
      <c r="AK27" s="272">
        <v>32823</v>
      </c>
      <c r="AL27" s="272"/>
      <c r="AM27" s="272"/>
      <c r="AN27" s="272"/>
      <c r="AO27" s="272">
        <v>32787</v>
      </c>
      <c r="AP27" s="272"/>
      <c r="AQ27" s="272"/>
      <c r="AR27" s="272"/>
      <c r="AS27" s="272">
        <v>32728</v>
      </c>
      <c r="AT27" s="272"/>
      <c r="AU27" s="272"/>
      <c r="AV27" s="272"/>
      <c r="AW27" s="272">
        <v>32669</v>
      </c>
      <c r="AX27" s="272"/>
      <c r="AY27" s="272"/>
      <c r="AZ27" s="272"/>
      <c r="BA27" s="272">
        <v>32635</v>
      </c>
      <c r="BB27" s="272"/>
      <c r="BC27" s="272"/>
      <c r="BD27" s="272"/>
      <c r="BE27" s="272">
        <v>32598</v>
      </c>
      <c r="BF27" s="272"/>
      <c r="BG27" s="272"/>
      <c r="BH27" s="272"/>
    </row>
    <row r="28" spans="2:60" ht="23.1" customHeight="1" x14ac:dyDescent="0.15">
      <c r="B28" s="20"/>
      <c r="C28" s="27"/>
      <c r="D28" s="28"/>
      <c r="E28" s="28"/>
      <c r="F28" s="29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20"/>
      <c r="AG28" s="27"/>
      <c r="AH28" s="28"/>
      <c r="AI28" s="28"/>
      <c r="AJ28" s="29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</row>
    <row r="29" spans="2:60" ht="23.1" customHeight="1" x14ac:dyDescent="0.15">
      <c r="B29" s="277" t="s">
        <v>40</v>
      </c>
      <c r="C29" s="274" t="s">
        <v>41</v>
      </c>
      <c r="D29" s="274"/>
      <c r="E29" s="274"/>
      <c r="F29" s="275"/>
      <c r="G29" s="276">
        <v>27430</v>
      </c>
      <c r="H29" s="272"/>
      <c r="I29" s="272"/>
      <c r="J29" s="272"/>
      <c r="K29" s="272">
        <v>27425</v>
      </c>
      <c r="L29" s="272"/>
      <c r="M29" s="272"/>
      <c r="N29" s="272"/>
      <c r="O29" s="272">
        <v>27422</v>
      </c>
      <c r="P29" s="272"/>
      <c r="Q29" s="272"/>
      <c r="R29" s="272"/>
      <c r="S29" s="272">
        <v>27452</v>
      </c>
      <c r="T29" s="272"/>
      <c r="U29" s="272"/>
      <c r="V29" s="272"/>
      <c r="W29" s="272">
        <v>27439</v>
      </c>
      <c r="X29" s="272"/>
      <c r="Y29" s="272"/>
      <c r="Z29" s="272"/>
      <c r="AA29" s="272">
        <v>27424</v>
      </c>
      <c r="AB29" s="272"/>
      <c r="AC29" s="272"/>
      <c r="AD29" s="272"/>
      <c r="AE29" s="31"/>
      <c r="AF29" s="277" t="s">
        <v>40</v>
      </c>
      <c r="AG29" s="274" t="s">
        <v>41</v>
      </c>
      <c r="AH29" s="274"/>
      <c r="AI29" s="274"/>
      <c r="AJ29" s="275"/>
      <c r="AK29" s="276">
        <v>27394</v>
      </c>
      <c r="AL29" s="272"/>
      <c r="AM29" s="272"/>
      <c r="AN29" s="272"/>
      <c r="AO29" s="272">
        <v>27389</v>
      </c>
      <c r="AP29" s="272"/>
      <c r="AQ29" s="272"/>
      <c r="AR29" s="272"/>
      <c r="AS29" s="272">
        <v>27398</v>
      </c>
      <c r="AT29" s="272"/>
      <c r="AU29" s="272"/>
      <c r="AV29" s="272"/>
      <c r="AW29" s="272">
        <v>27360</v>
      </c>
      <c r="AX29" s="272"/>
      <c r="AY29" s="272"/>
      <c r="AZ29" s="272"/>
      <c r="BA29" s="272">
        <v>27405</v>
      </c>
      <c r="BB29" s="272"/>
      <c r="BC29" s="272"/>
      <c r="BD29" s="272"/>
      <c r="BE29" s="272">
        <v>27373</v>
      </c>
      <c r="BF29" s="272"/>
      <c r="BG29" s="272"/>
      <c r="BH29" s="272"/>
    </row>
    <row r="30" spans="2:60" ht="23.1" customHeight="1" x14ac:dyDescent="0.15">
      <c r="B30" s="277"/>
      <c r="C30" s="273" t="s">
        <v>42</v>
      </c>
      <c r="D30" s="274" t="s">
        <v>24</v>
      </c>
      <c r="E30" s="274"/>
      <c r="F30" s="275"/>
      <c r="G30" s="276">
        <f>SUM(G31:J32)</f>
        <v>62889</v>
      </c>
      <c r="H30" s="272"/>
      <c r="I30" s="272"/>
      <c r="J30" s="272"/>
      <c r="K30" s="272">
        <f>SUM(K31:N32)</f>
        <v>62760</v>
      </c>
      <c r="L30" s="272"/>
      <c r="M30" s="272"/>
      <c r="N30" s="272"/>
      <c r="O30" s="272">
        <f>SUM(O31:R32)</f>
        <v>62482</v>
      </c>
      <c r="P30" s="272"/>
      <c r="Q30" s="272"/>
      <c r="R30" s="272"/>
      <c r="S30" s="272">
        <f>SUM(S31:V32)</f>
        <v>62382</v>
      </c>
      <c r="T30" s="272"/>
      <c r="U30" s="272"/>
      <c r="V30" s="272"/>
      <c r="W30" s="272">
        <f>SUM(W31:Z32)</f>
        <v>62261</v>
      </c>
      <c r="X30" s="272"/>
      <c r="Y30" s="272"/>
      <c r="Z30" s="272"/>
      <c r="AA30" s="272">
        <f>AA31+AA32</f>
        <v>62182</v>
      </c>
      <c r="AB30" s="272"/>
      <c r="AC30" s="272"/>
      <c r="AD30" s="272"/>
      <c r="AE30" s="31"/>
      <c r="AF30" s="277"/>
      <c r="AG30" s="273" t="s">
        <v>42</v>
      </c>
      <c r="AH30" s="274" t="s">
        <v>24</v>
      </c>
      <c r="AI30" s="274"/>
      <c r="AJ30" s="275"/>
      <c r="AK30" s="272">
        <f>SUM(AK31:AN32)</f>
        <v>62094</v>
      </c>
      <c r="AL30" s="272"/>
      <c r="AM30" s="272"/>
      <c r="AN30" s="272"/>
      <c r="AO30" s="272">
        <f>SUM(AO31:AR32)</f>
        <v>62018</v>
      </c>
      <c r="AP30" s="272"/>
      <c r="AQ30" s="272"/>
      <c r="AR30" s="272"/>
      <c r="AS30" s="272">
        <f>SUM(AS31:AV32)</f>
        <v>61940</v>
      </c>
      <c r="AT30" s="272"/>
      <c r="AU30" s="272"/>
      <c r="AV30" s="272"/>
      <c r="AW30" s="272">
        <f>SUM(AW31:AZ32)</f>
        <v>61839</v>
      </c>
      <c r="AX30" s="272"/>
      <c r="AY30" s="272"/>
      <c r="AZ30" s="272"/>
      <c r="BA30" s="272">
        <f>SUM(BA31:BD32)</f>
        <v>61801</v>
      </c>
      <c r="BB30" s="272"/>
      <c r="BC30" s="272"/>
      <c r="BD30" s="272"/>
      <c r="BE30" s="272">
        <f>SUM(BE31:BH32)</f>
        <v>61684</v>
      </c>
      <c r="BF30" s="272"/>
      <c r="BG30" s="272"/>
      <c r="BH30" s="272"/>
    </row>
    <row r="31" spans="2:60" ht="23.1" customHeight="1" x14ac:dyDescent="0.15">
      <c r="B31" s="19">
        <v>30</v>
      </c>
      <c r="C31" s="273"/>
      <c r="D31" s="274" t="s">
        <v>3</v>
      </c>
      <c r="E31" s="274"/>
      <c r="F31" s="275"/>
      <c r="G31" s="276">
        <v>30388</v>
      </c>
      <c r="H31" s="272"/>
      <c r="I31" s="272"/>
      <c r="J31" s="272"/>
      <c r="K31" s="272">
        <v>30324</v>
      </c>
      <c r="L31" s="272"/>
      <c r="M31" s="272"/>
      <c r="N31" s="272"/>
      <c r="O31" s="272">
        <v>30184</v>
      </c>
      <c r="P31" s="272"/>
      <c r="Q31" s="272"/>
      <c r="R31" s="272"/>
      <c r="S31" s="272">
        <v>30121</v>
      </c>
      <c r="T31" s="272"/>
      <c r="U31" s="272"/>
      <c r="V31" s="272"/>
      <c r="W31" s="272">
        <v>30054</v>
      </c>
      <c r="X31" s="272"/>
      <c r="Y31" s="272"/>
      <c r="Z31" s="272"/>
      <c r="AA31" s="272">
        <v>30041</v>
      </c>
      <c r="AB31" s="272"/>
      <c r="AC31" s="272"/>
      <c r="AD31" s="272"/>
      <c r="AE31" s="31"/>
      <c r="AF31" s="19">
        <f>B31</f>
        <v>30</v>
      </c>
      <c r="AG31" s="273"/>
      <c r="AH31" s="274" t="s">
        <v>3</v>
      </c>
      <c r="AI31" s="274"/>
      <c r="AJ31" s="275"/>
      <c r="AK31" s="272">
        <v>29996</v>
      </c>
      <c r="AL31" s="272"/>
      <c r="AM31" s="272"/>
      <c r="AN31" s="272"/>
      <c r="AO31" s="272">
        <v>29962</v>
      </c>
      <c r="AP31" s="272"/>
      <c r="AQ31" s="272"/>
      <c r="AR31" s="272"/>
      <c r="AS31" s="272">
        <v>29926</v>
      </c>
      <c r="AT31" s="272"/>
      <c r="AU31" s="272"/>
      <c r="AV31" s="272"/>
      <c r="AW31" s="272">
        <v>29879</v>
      </c>
      <c r="AX31" s="272"/>
      <c r="AY31" s="272"/>
      <c r="AZ31" s="272"/>
      <c r="BA31" s="272">
        <v>29878</v>
      </c>
      <c r="BB31" s="272"/>
      <c r="BC31" s="272"/>
      <c r="BD31" s="272"/>
      <c r="BE31" s="272">
        <v>29821</v>
      </c>
      <c r="BF31" s="272"/>
      <c r="BG31" s="272"/>
      <c r="BH31" s="272"/>
    </row>
    <row r="32" spans="2:60" ht="23.1" customHeight="1" x14ac:dyDescent="0.15">
      <c r="B32" s="20" t="s">
        <v>1</v>
      </c>
      <c r="C32" s="273"/>
      <c r="D32" s="274" t="s">
        <v>4</v>
      </c>
      <c r="E32" s="274"/>
      <c r="F32" s="275"/>
      <c r="G32" s="276">
        <v>32501</v>
      </c>
      <c r="H32" s="272"/>
      <c r="I32" s="272"/>
      <c r="J32" s="272"/>
      <c r="K32" s="272">
        <v>32436</v>
      </c>
      <c r="L32" s="272"/>
      <c r="M32" s="272"/>
      <c r="N32" s="272"/>
      <c r="O32" s="272">
        <v>32298</v>
      </c>
      <c r="P32" s="272"/>
      <c r="Q32" s="272"/>
      <c r="R32" s="272"/>
      <c r="S32" s="272">
        <v>32261</v>
      </c>
      <c r="T32" s="272"/>
      <c r="U32" s="272"/>
      <c r="V32" s="272"/>
      <c r="W32" s="272">
        <v>32207</v>
      </c>
      <c r="X32" s="272"/>
      <c r="Y32" s="272"/>
      <c r="Z32" s="272"/>
      <c r="AA32" s="272">
        <v>32141</v>
      </c>
      <c r="AB32" s="272"/>
      <c r="AC32" s="272"/>
      <c r="AD32" s="272"/>
      <c r="AE32" s="31"/>
      <c r="AF32" s="20" t="s">
        <v>1</v>
      </c>
      <c r="AG32" s="273"/>
      <c r="AH32" s="274" t="s">
        <v>4</v>
      </c>
      <c r="AI32" s="274"/>
      <c r="AJ32" s="275"/>
      <c r="AK32" s="272">
        <v>32098</v>
      </c>
      <c r="AL32" s="272"/>
      <c r="AM32" s="272"/>
      <c r="AN32" s="272"/>
      <c r="AO32" s="272">
        <v>32056</v>
      </c>
      <c r="AP32" s="272"/>
      <c r="AQ32" s="272"/>
      <c r="AR32" s="272"/>
      <c r="AS32" s="272">
        <v>32014</v>
      </c>
      <c r="AT32" s="272"/>
      <c r="AU32" s="272"/>
      <c r="AV32" s="272"/>
      <c r="AW32" s="272">
        <v>31960</v>
      </c>
      <c r="AX32" s="272"/>
      <c r="AY32" s="272"/>
      <c r="AZ32" s="272"/>
      <c r="BA32" s="272">
        <v>31923</v>
      </c>
      <c r="BB32" s="272"/>
      <c r="BC32" s="272"/>
      <c r="BD32" s="272"/>
      <c r="BE32" s="272">
        <v>31863</v>
      </c>
      <c r="BF32" s="272"/>
      <c r="BG32" s="272"/>
      <c r="BH32" s="272"/>
    </row>
    <row r="33" spans="2:60" ht="23.1" customHeight="1" x14ac:dyDescent="0.15">
      <c r="B33" s="35"/>
      <c r="C33" s="35"/>
      <c r="D33" s="35"/>
      <c r="E33" s="35"/>
      <c r="F33" s="36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F33" s="35"/>
      <c r="AG33" s="35"/>
      <c r="AH33" s="35"/>
      <c r="AI33" s="35"/>
      <c r="AJ33" s="36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</row>
    <row r="34" spans="2:60" x14ac:dyDescent="0.15">
      <c r="B34" s="37" t="s">
        <v>34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F34" s="38"/>
      <c r="AG34" s="38"/>
      <c r="AH34" s="38"/>
      <c r="AI34" s="38"/>
      <c r="AJ34" s="38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8"/>
      <c r="AV34" s="38"/>
      <c r="AW34" s="32"/>
      <c r="AX34" s="32"/>
      <c r="AZ34" s="278" t="s">
        <v>44</v>
      </c>
      <c r="BA34" s="278"/>
      <c r="BB34" s="278"/>
      <c r="BC34" s="278"/>
      <c r="BD34" s="278"/>
      <c r="BE34" s="278"/>
      <c r="BF34" s="278"/>
      <c r="BG34" s="278"/>
      <c r="BH34" s="278"/>
    </row>
  </sheetData>
  <mergeCells count="377">
    <mergeCell ref="BE32:BH32"/>
    <mergeCell ref="AZ34:BH34"/>
    <mergeCell ref="AF3:AJ3"/>
    <mergeCell ref="AF4:AF5"/>
    <mergeCell ref="AG4:AJ4"/>
    <mergeCell ref="AG5:AG7"/>
    <mergeCell ref="AH5:AJ5"/>
    <mergeCell ref="AH6:AJ6"/>
    <mergeCell ref="AH7:AJ7"/>
    <mergeCell ref="AF9:AF10"/>
    <mergeCell ref="BE31:BH31"/>
    <mergeCell ref="BE30:BH30"/>
    <mergeCell ref="AW29:AZ29"/>
    <mergeCell ref="BA29:BD29"/>
    <mergeCell ref="BE29:BH29"/>
    <mergeCell ref="AH27:AJ27"/>
    <mergeCell ref="AW26:AZ26"/>
    <mergeCell ref="BA26:BD26"/>
    <mergeCell ref="BE26:BH26"/>
    <mergeCell ref="AW25:AZ25"/>
    <mergeCell ref="BA25:BD25"/>
    <mergeCell ref="BE25:BH25"/>
    <mergeCell ref="AW24:AZ24"/>
    <mergeCell ref="BA24:BD24"/>
    <mergeCell ref="AW32:AZ32"/>
    <mergeCell ref="BA32:BD32"/>
    <mergeCell ref="AG30:AG32"/>
    <mergeCell ref="AH30:AJ30"/>
    <mergeCell ref="AH31:AJ31"/>
    <mergeCell ref="AH32:AJ32"/>
    <mergeCell ref="AW31:AZ31"/>
    <mergeCell ref="BA31:BD31"/>
    <mergeCell ref="AW30:AZ30"/>
    <mergeCell ref="BA30:BD30"/>
    <mergeCell ref="D32:F32"/>
    <mergeCell ref="G32:J32"/>
    <mergeCell ref="K32:N32"/>
    <mergeCell ref="O32:R32"/>
    <mergeCell ref="S32:V32"/>
    <mergeCell ref="W32:Z32"/>
    <mergeCell ref="AK31:AN31"/>
    <mergeCell ref="AO31:AR31"/>
    <mergeCell ref="AS31:AV31"/>
    <mergeCell ref="D31:F31"/>
    <mergeCell ref="G31:J31"/>
    <mergeCell ref="K31:N31"/>
    <mergeCell ref="O31:R31"/>
    <mergeCell ref="S31:V31"/>
    <mergeCell ref="W31:Z31"/>
    <mergeCell ref="AA31:AD31"/>
    <mergeCell ref="AA32:AD32"/>
    <mergeCell ref="AK32:AN32"/>
    <mergeCell ref="AO32:AR32"/>
    <mergeCell ref="AS32:AV32"/>
    <mergeCell ref="S30:V30"/>
    <mergeCell ref="W30:Z30"/>
    <mergeCell ref="AA30:AD30"/>
    <mergeCell ref="AK30:AN30"/>
    <mergeCell ref="AO30:AR30"/>
    <mergeCell ref="AS30:AV30"/>
    <mergeCell ref="AF29:AF30"/>
    <mergeCell ref="AG29:AJ29"/>
    <mergeCell ref="AO29:AR29"/>
    <mergeCell ref="AS29:AV29"/>
    <mergeCell ref="C30:C32"/>
    <mergeCell ref="D30:F30"/>
    <mergeCell ref="G30:J30"/>
    <mergeCell ref="K30:N30"/>
    <mergeCell ref="O30:R30"/>
    <mergeCell ref="BE27:BH27"/>
    <mergeCell ref="B29:B30"/>
    <mergeCell ref="C29:F29"/>
    <mergeCell ref="G29:J29"/>
    <mergeCell ref="K29:N29"/>
    <mergeCell ref="O29:R29"/>
    <mergeCell ref="S29:V29"/>
    <mergeCell ref="W29:Z29"/>
    <mergeCell ref="AA29:AD29"/>
    <mergeCell ref="AK29:AN29"/>
    <mergeCell ref="AA27:AD27"/>
    <mergeCell ref="AK27:AN27"/>
    <mergeCell ref="AO27:AR27"/>
    <mergeCell ref="AS27:AV27"/>
    <mergeCell ref="AW27:AZ27"/>
    <mergeCell ref="BA27:BD27"/>
    <mergeCell ref="AG25:AG27"/>
    <mergeCell ref="AH25:AJ25"/>
    <mergeCell ref="AH26:AJ26"/>
    <mergeCell ref="D27:F27"/>
    <mergeCell ref="G27:J27"/>
    <mergeCell ref="K27:N27"/>
    <mergeCell ref="O27:R27"/>
    <mergeCell ref="S27:V27"/>
    <mergeCell ref="W27:Z27"/>
    <mergeCell ref="AK26:AN26"/>
    <mergeCell ref="AO26:AR26"/>
    <mergeCell ref="AS26:AV26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K25:AN25"/>
    <mergeCell ref="AO25:AR25"/>
    <mergeCell ref="AS25:AV25"/>
    <mergeCell ref="AF24:AF25"/>
    <mergeCell ref="AG24:AJ24"/>
    <mergeCell ref="AO24:AR24"/>
    <mergeCell ref="AS24:AV24"/>
    <mergeCell ref="BE24:BH24"/>
    <mergeCell ref="C25:C27"/>
    <mergeCell ref="D25:F25"/>
    <mergeCell ref="G25:J25"/>
    <mergeCell ref="K25:N25"/>
    <mergeCell ref="O25:R25"/>
    <mergeCell ref="BE22:BH22"/>
    <mergeCell ref="B24:B25"/>
    <mergeCell ref="C24:F24"/>
    <mergeCell ref="G24:J24"/>
    <mergeCell ref="K24:N24"/>
    <mergeCell ref="O24:R24"/>
    <mergeCell ref="S24:V24"/>
    <mergeCell ref="W24:Z24"/>
    <mergeCell ref="AA24:AD24"/>
    <mergeCell ref="AK24:AN24"/>
    <mergeCell ref="AA22:AD22"/>
    <mergeCell ref="AK22:AN22"/>
    <mergeCell ref="AO22:AR22"/>
    <mergeCell ref="AS22:AV22"/>
    <mergeCell ref="AW22:AZ22"/>
    <mergeCell ref="BA22:BD22"/>
    <mergeCell ref="AG20:AG22"/>
    <mergeCell ref="AH20:AJ20"/>
    <mergeCell ref="AS20:AV20"/>
    <mergeCell ref="AF19:AF20"/>
    <mergeCell ref="AG19:AJ19"/>
    <mergeCell ref="AO19:AR19"/>
    <mergeCell ref="AH21:AJ21"/>
    <mergeCell ref="AH22:AJ22"/>
    <mergeCell ref="D22:F22"/>
    <mergeCell ref="G22:J22"/>
    <mergeCell ref="K22:N22"/>
    <mergeCell ref="O22:R22"/>
    <mergeCell ref="S22:V22"/>
    <mergeCell ref="W22:Z22"/>
    <mergeCell ref="AK21:AN21"/>
    <mergeCell ref="AS19:AV19"/>
    <mergeCell ref="AW19:AZ19"/>
    <mergeCell ref="BA19:BD19"/>
    <mergeCell ref="BE19:BH19"/>
    <mergeCell ref="C20:C22"/>
    <mergeCell ref="D20:F20"/>
    <mergeCell ref="G20:J20"/>
    <mergeCell ref="K20:N20"/>
    <mergeCell ref="O20:R20"/>
    <mergeCell ref="AO21:AR21"/>
    <mergeCell ref="AS21:AV21"/>
    <mergeCell ref="AW21:AZ21"/>
    <mergeCell ref="BA21:BD21"/>
    <mergeCell ref="BE21:BH21"/>
    <mergeCell ref="AW20:AZ20"/>
    <mergeCell ref="BA20:BD20"/>
    <mergeCell ref="BE20:BH20"/>
    <mergeCell ref="D21:F21"/>
    <mergeCell ref="G21:J21"/>
    <mergeCell ref="K21:N21"/>
    <mergeCell ref="O21:R21"/>
    <mergeCell ref="S21:V21"/>
    <mergeCell ref="W21:Z21"/>
    <mergeCell ref="AA21:AD21"/>
    <mergeCell ref="AO20:AR20"/>
    <mergeCell ref="K17:N17"/>
    <mergeCell ref="O17:R17"/>
    <mergeCell ref="S17:V17"/>
    <mergeCell ref="W17:Z17"/>
    <mergeCell ref="AG15:AG17"/>
    <mergeCell ref="AH15:AJ15"/>
    <mergeCell ref="AH16:AJ16"/>
    <mergeCell ref="BA16:BD16"/>
    <mergeCell ref="S16:V16"/>
    <mergeCell ref="W16:Z16"/>
    <mergeCell ref="AA16:AD16"/>
    <mergeCell ref="S15:V15"/>
    <mergeCell ref="W15:Z15"/>
    <mergeCell ref="AA15:AD15"/>
    <mergeCell ref="B19:B20"/>
    <mergeCell ref="C19:F19"/>
    <mergeCell ref="G19:J19"/>
    <mergeCell ref="K19:N19"/>
    <mergeCell ref="O19:R19"/>
    <mergeCell ref="S19:V19"/>
    <mergeCell ref="W19:Z19"/>
    <mergeCell ref="AA19:AD19"/>
    <mergeCell ref="AK19:AN19"/>
    <mergeCell ref="S20:V20"/>
    <mergeCell ref="W20:Z20"/>
    <mergeCell ref="AA20:AD20"/>
    <mergeCell ref="AK20:AN20"/>
    <mergeCell ref="BE16:BH16"/>
    <mergeCell ref="AW15:AZ15"/>
    <mergeCell ref="BA15:BD15"/>
    <mergeCell ref="BE15:BH15"/>
    <mergeCell ref="AK15:AN15"/>
    <mergeCell ref="AO15:AR15"/>
    <mergeCell ref="AS15:AV15"/>
    <mergeCell ref="BE17:BH17"/>
    <mergeCell ref="AO14:AR14"/>
    <mergeCell ref="AS14:AV14"/>
    <mergeCell ref="AW14:AZ14"/>
    <mergeCell ref="BA14:BD14"/>
    <mergeCell ref="BE14:BH14"/>
    <mergeCell ref="AK16:AN16"/>
    <mergeCell ref="AO16:AR16"/>
    <mergeCell ref="AS16:AV16"/>
    <mergeCell ref="AW16:AZ16"/>
    <mergeCell ref="AK17:AN17"/>
    <mergeCell ref="AO17:AR17"/>
    <mergeCell ref="AS17:AV17"/>
    <mergeCell ref="AW17:AZ17"/>
    <mergeCell ref="BA17:BD17"/>
    <mergeCell ref="S12:V12"/>
    <mergeCell ref="W12:Z12"/>
    <mergeCell ref="AG10:AG12"/>
    <mergeCell ref="AH10:AJ10"/>
    <mergeCell ref="AH11:AJ11"/>
    <mergeCell ref="AH12:AJ12"/>
    <mergeCell ref="BA11:BD11"/>
    <mergeCell ref="S11:V11"/>
    <mergeCell ref="W11:Z11"/>
    <mergeCell ref="AA11:AD11"/>
    <mergeCell ref="S10:V10"/>
    <mergeCell ref="W10:Z10"/>
    <mergeCell ref="AA10:AD10"/>
    <mergeCell ref="B14:B15"/>
    <mergeCell ref="C14:F14"/>
    <mergeCell ref="G14:J14"/>
    <mergeCell ref="K14:N14"/>
    <mergeCell ref="O14:R14"/>
    <mergeCell ref="S14:V14"/>
    <mergeCell ref="W14:Z14"/>
    <mergeCell ref="AA14:AD14"/>
    <mergeCell ref="AK14:AN14"/>
    <mergeCell ref="AF14:AF15"/>
    <mergeCell ref="AG14:AJ14"/>
    <mergeCell ref="C15:C17"/>
    <mergeCell ref="D15:F15"/>
    <mergeCell ref="G15:J15"/>
    <mergeCell ref="K15:N15"/>
    <mergeCell ref="O15:R15"/>
    <mergeCell ref="D16:F16"/>
    <mergeCell ref="G16:J16"/>
    <mergeCell ref="K16:N16"/>
    <mergeCell ref="O16:R16"/>
    <mergeCell ref="AA17:AD17"/>
    <mergeCell ref="AH17:AJ17"/>
    <mergeCell ref="D17:F17"/>
    <mergeCell ref="G17:J17"/>
    <mergeCell ref="BE11:BH11"/>
    <mergeCell ref="AW10:AZ10"/>
    <mergeCell ref="BA10:BD10"/>
    <mergeCell ref="BE10:BH10"/>
    <mergeCell ref="AK10:AN10"/>
    <mergeCell ref="AO10:AR10"/>
    <mergeCell ref="AS10:AV10"/>
    <mergeCell ref="BE12:BH12"/>
    <mergeCell ref="AO9:AR9"/>
    <mergeCell ref="AS9:AV9"/>
    <mergeCell ref="AW9:AZ9"/>
    <mergeCell ref="BA9:BD9"/>
    <mergeCell ref="BE9:BH9"/>
    <mergeCell ref="AK11:AN11"/>
    <mergeCell ref="AO11:AR11"/>
    <mergeCell ref="AS11:AV11"/>
    <mergeCell ref="AW11:AZ11"/>
    <mergeCell ref="AK12:AN12"/>
    <mergeCell ref="AO12:AR12"/>
    <mergeCell ref="AS12:AV12"/>
    <mergeCell ref="AW12:AZ12"/>
    <mergeCell ref="BA12:BD12"/>
    <mergeCell ref="B9:B10"/>
    <mergeCell ref="C9:F9"/>
    <mergeCell ref="G9:J9"/>
    <mergeCell ref="K9:N9"/>
    <mergeCell ref="O9:R9"/>
    <mergeCell ref="S9:V9"/>
    <mergeCell ref="W9:Z9"/>
    <mergeCell ref="AA9:AD9"/>
    <mergeCell ref="AK9:AN9"/>
    <mergeCell ref="AG9:AJ9"/>
    <mergeCell ref="C10:C12"/>
    <mergeCell ref="D10:F10"/>
    <mergeCell ref="G10:J10"/>
    <mergeCell ref="K10:N10"/>
    <mergeCell ref="O10:R10"/>
    <mergeCell ref="D11:F11"/>
    <mergeCell ref="G11:J11"/>
    <mergeCell ref="K11:N11"/>
    <mergeCell ref="O11:R11"/>
    <mergeCell ref="AA12:AD12"/>
    <mergeCell ref="D12:F12"/>
    <mergeCell ref="G12:J12"/>
    <mergeCell ref="K12:N12"/>
    <mergeCell ref="O12:R12"/>
    <mergeCell ref="AW6:AZ6"/>
    <mergeCell ref="BA6:BD6"/>
    <mergeCell ref="BE6:BH6"/>
    <mergeCell ref="D7:F7"/>
    <mergeCell ref="G7:J7"/>
    <mergeCell ref="K7:N7"/>
    <mergeCell ref="O7:R7"/>
    <mergeCell ref="S7:V7"/>
    <mergeCell ref="W7:Z7"/>
    <mergeCell ref="BE7:BH7"/>
    <mergeCell ref="AA7:AD7"/>
    <mergeCell ref="AK7:AN7"/>
    <mergeCell ref="AO7:AR7"/>
    <mergeCell ref="AS7:AV7"/>
    <mergeCell ref="AW7:AZ7"/>
    <mergeCell ref="BA7:BD7"/>
    <mergeCell ref="K6:N6"/>
    <mergeCell ref="O6:R6"/>
    <mergeCell ref="S6:V6"/>
    <mergeCell ref="W6:Z6"/>
    <mergeCell ref="B4:B5"/>
    <mergeCell ref="C4:F4"/>
    <mergeCell ref="G4:J4"/>
    <mergeCell ref="K4:N4"/>
    <mergeCell ref="O4:R4"/>
    <mergeCell ref="AS5:AV5"/>
    <mergeCell ref="AW5:AZ5"/>
    <mergeCell ref="BA5:BD5"/>
    <mergeCell ref="AW4:AZ4"/>
    <mergeCell ref="BA4:BD4"/>
    <mergeCell ref="BE4:BH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K4:AN4"/>
    <mergeCell ref="AO4:AR4"/>
    <mergeCell ref="AS4:AV4"/>
    <mergeCell ref="BE5:BH5"/>
    <mergeCell ref="D6:F6"/>
    <mergeCell ref="G6:J6"/>
    <mergeCell ref="AA6:AD6"/>
    <mergeCell ref="AK6:AN6"/>
    <mergeCell ref="AO6:AR6"/>
    <mergeCell ref="AA5:AD5"/>
    <mergeCell ref="AK5:AN5"/>
    <mergeCell ref="AO5:AR5"/>
    <mergeCell ref="AS6:AV6"/>
    <mergeCell ref="B1:AD1"/>
    <mergeCell ref="BC2:BH2"/>
    <mergeCell ref="B3:F3"/>
    <mergeCell ref="G3:J3"/>
    <mergeCell ref="K3:N3"/>
    <mergeCell ref="O3:R3"/>
    <mergeCell ref="S3:V3"/>
    <mergeCell ref="W3:Z3"/>
    <mergeCell ref="AA3:AD3"/>
    <mergeCell ref="AK3:AN3"/>
    <mergeCell ref="AO3:AR3"/>
    <mergeCell ref="AS3:AV3"/>
    <mergeCell ref="AW3:AZ3"/>
    <mergeCell ref="BA3:BD3"/>
    <mergeCell ref="BE3:B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55"/>
  <sheetViews>
    <sheetView zoomScale="80" zoomScaleNormal="80" workbookViewId="0">
      <selection sqref="A1:AL1"/>
    </sheetView>
  </sheetViews>
  <sheetFormatPr defaultColWidth="2.25" defaultRowHeight="14.25" x14ac:dyDescent="0.15"/>
  <cols>
    <col min="1" max="1" width="2.25" style="10" customWidth="1"/>
    <col min="2" max="6" width="3.25" style="40" customWidth="1"/>
    <col min="7" max="7" width="1.5" style="40" customWidth="1"/>
    <col min="8" max="19" width="3.25" style="10" customWidth="1"/>
    <col min="20" max="20" width="1.625" style="10" customWidth="1"/>
    <col min="21" max="25" width="3.25" style="10" customWidth="1"/>
    <col min="26" max="26" width="1.5" style="10" customWidth="1"/>
    <col min="27" max="38" width="3.25" style="10" customWidth="1"/>
    <col min="39" max="39" width="1.5" style="10" customWidth="1"/>
    <col min="40" max="44" width="3.25" style="10" customWidth="1"/>
    <col min="45" max="45" width="1.5" style="10" customWidth="1"/>
    <col min="46" max="57" width="3.25" style="10" customWidth="1"/>
    <col min="58" max="58" width="1.625" style="10" customWidth="1"/>
    <col min="59" max="63" width="3.25" style="10" customWidth="1"/>
    <col min="64" max="64" width="1.5" style="10" customWidth="1"/>
    <col min="65" max="76" width="3.25" style="10" customWidth="1"/>
    <col min="77" max="256" width="2.25" style="10"/>
    <col min="257" max="257" width="2.25" style="10" customWidth="1"/>
    <col min="258" max="262" width="3.25" style="10" customWidth="1"/>
    <col min="263" max="263" width="1.5" style="10" customWidth="1"/>
    <col min="264" max="275" width="3.25" style="10" customWidth="1"/>
    <col min="276" max="276" width="1.625" style="10" customWidth="1"/>
    <col min="277" max="281" width="3.25" style="10" customWidth="1"/>
    <col min="282" max="282" width="1.5" style="10" customWidth="1"/>
    <col min="283" max="294" width="3.25" style="10" customWidth="1"/>
    <col min="295" max="295" width="1.5" style="10" customWidth="1"/>
    <col min="296" max="300" width="3.25" style="10" customWidth="1"/>
    <col min="301" max="301" width="1.5" style="10" customWidth="1"/>
    <col min="302" max="313" width="3.25" style="10" customWidth="1"/>
    <col min="314" max="314" width="1.625" style="10" customWidth="1"/>
    <col min="315" max="319" width="3.25" style="10" customWidth="1"/>
    <col min="320" max="320" width="1.5" style="10" customWidth="1"/>
    <col min="321" max="332" width="3.25" style="10" customWidth="1"/>
    <col min="333" max="512" width="2.25" style="10"/>
    <col min="513" max="513" width="2.25" style="10" customWidth="1"/>
    <col min="514" max="518" width="3.25" style="10" customWidth="1"/>
    <col min="519" max="519" width="1.5" style="10" customWidth="1"/>
    <col min="520" max="531" width="3.25" style="10" customWidth="1"/>
    <col min="532" max="532" width="1.625" style="10" customWidth="1"/>
    <col min="533" max="537" width="3.25" style="10" customWidth="1"/>
    <col min="538" max="538" width="1.5" style="10" customWidth="1"/>
    <col min="539" max="550" width="3.25" style="10" customWidth="1"/>
    <col min="551" max="551" width="1.5" style="10" customWidth="1"/>
    <col min="552" max="556" width="3.25" style="10" customWidth="1"/>
    <col min="557" max="557" width="1.5" style="10" customWidth="1"/>
    <col min="558" max="569" width="3.25" style="10" customWidth="1"/>
    <col min="570" max="570" width="1.625" style="10" customWidth="1"/>
    <col min="571" max="575" width="3.25" style="10" customWidth="1"/>
    <col min="576" max="576" width="1.5" style="10" customWidth="1"/>
    <col min="577" max="588" width="3.25" style="10" customWidth="1"/>
    <col min="589" max="768" width="2.25" style="10"/>
    <col min="769" max="769" width="2.25" style="10" customWidth="1"/>
    <col min="770" max="774" width="3.25" style="10" customWidth="1"/>
    <col min="775" max="775" width="1.5" style="10" customWidth="1"/>
    <col min="776" max="787" width="3.25" style="10" customWidth="1"/>
    <col min="788" max="788" width="1.625" style="10" customWidth="1"/>
    <col min="789" max="793" width="3.25" style="10" customWidth="1"/>
    <col min="794" max="794" width="1.5" style="10" customWidth="1"/>
    <col min="795" max="806" width="3.25" style="10" customWidth="1"/>
    <col min="807" max="807" width="1.5" style="10" customWidth="1"/>
    <col min="808" max="812" width="3.25" style="10" customWidth="1"/>
    <col min="813" max="813" width="1.5" style="10" customWidth="1"/>
    <col min="814" max="825" width="3.25" style="10" customWidth="1"/>
    <col min="826" max="826" width="1.625" style="10" customWidth="1"/>
    <col min="827" max="831" width="3.25" style="10" customWidth="1"/>
    <col min="832" max="832" width="1.5" style="10" customWidth="1"/>
    <col min="833" max="844" width="3.25" style="10" customWidth="1"/>
    <col min="845" max="1024" width="2.25" style="10"/>
    <col min="1025" max="1025" width="2.25" style="10" customWidth="1"/>
    <col min="1026" max="1030" width="3.25" style="10" customWidth="1"/>
    <col min="1031" max="1031" width="1.5" style="10" customWidth="1"/>
    <col min="1032" max="1043" width="3.25" style="10" customWidth="1"/>
    <col min="1044" max="1044" width="1.625" style="10" customWidth="1"/>
    <col min="1045" max="1049" width="3.25" style="10" customWidth="1"/>
    <col min="1050" max="1050" width="1.5" style="10" customWidth="1"/>
    <col min="1051" max="1062" width="3.25" style="10" customWidth="1"/>
    <col min="1063" max="1063" width="1.5" style="10" customWidth="1"/>
    <col min="1064" max="1068" width="3.25" style="10" customWidth="1"/>
    <col min="1069" max="1069" width="1.5" style="10" customWidth="1"/>
    <col min="1070" max="1081" width="3.25" style="10" customWidth="1"/>
    <col min="1082" max="1082" width="1.625" style="10" customWidth="1"/>
    <col min="1083" max="1087" width="3.25" style="10" customWidth="1"/>
    <col min="1088" max="1088" width="1.5" style="10" customWidth="1"/>
    <col min="1089" max="1100" width="3.25" style="10" customWidth="1"/>
    <col min="1101" max="1280" width="2.25" style="10"/>
    <col min="1281" max="1281" width="2.25" style="10" customWidth="1"/>
    <col min="1282" max="1286" width="3.25" style="10" customWidth="1"/>
    <col min="1287" max="1287" width="1.5" style="10" customWidth="1"/>
    <col min="1288" max="1299" width="3.25" style="10" customWidth="1"/>
    <col min="1300" max="1300" width="1.625" style="10" customWidth="1"/>
    <col min="1301" max="1305" width="3.25" style="10" customWidth="1"/>
    <col min="1306" max="1306" width="1.5" style="10" customWidth="1"/>
    <col min="1307" max="1318" width="3.25" style="10" customWidth="1"/>
    <col min="1319" max="1319" width="1.5" style="10" customWidth="1"/>
    <col min="1320" max="1324" width="3.25" style="10" customWidth="1"/>
    <col min="1325" max="1325" width="1.5" style="10" customWidth="1"/>
    <col min="1326" max="1337" width="3.25" style="10" customWidth="1"/>
    <col min="1338" max="1338" width="1.625" style="10" customWidth="1"/>
    <col min="1339" max="1343" width="3.25" style="10" customWidth="1"/>
    <col min="1344" max="1344" width="1.5" style="10" customWidth="1"/>
    <col min="1345" max="1356" width="3.25" style="10" customWidth="1"/>
    <col min="1357" max="1536" width="2.25" style="10"/>
    <col min="1537" max="1537" width="2.25" style="10" customWidth="1"/>
    <col min="1538" max="1542" width="3.25" style="10" customWidth="1"/>
    <col min="1543" max="1543" width="1.5" style="10" customWidth="1"/>
    <col min="1544" max="1555" width="3.25" style="10" customWidth="1"/>
    <col min="1556" max="1556" width="1.625" style="10" customWidth="1"/>
    <col min="1557" max="1561" width="3.25" style="10" customWidth="1"/>
    <col min="1562" max="1562" width="1.5" style="10" customWidth="1"/>
    <col min="1563" max="1574" width="3.25" style="10" customWidth="1"/>
    <col min="1575" max="1575" width="1.5" style="10" customWidth="1"/>
    <col min="1576" max="1580" width="3.25" style="10" customWidth="1"/>
    <col min="1581" max="1581" width="1.5" style="10" customWidth="1"/>
    <col min="1582" max="1593" width="3.25" style="10" customWidth="1"/>
    <col min="1594" max="1594" width="1.625" style="10" customWidth="1"/>
    <col min="1595" max="1599" width="3.25" style="10" customWidth="1"/>
    <col min="1600" max="1600" width="1.5" style="10" customWidth="1"/>
    <col min="1601" max="1612" width="3.25" style="10" customWidth="1"/>
    <col min="1613" max="1792" width="2.25" style="10"/>
    <col min="1793" max="1793" width="2.25" style="10" customWidth="1"/>
    <col min="1794" max="1798" width="3.25" style="10" customWidth="1"/>
    <col min="1799" max="1799" width="1.5" style="10" customWidth="1"/>
    <col min="1800" max="1811" width="3.25" style="10" customWidth="1"/>
    <col min="1812" max="1812" width="1.625" style="10" customWidth="1"/>
    <col min="1813" max="1817" width="3.25" style="10" customWidth="1"/>
    <col min="1818" max="1818" width="1.5" style="10" customWidth="1"/>
    <col min="1819" max="1830" width="3.25" style="10" customWidth="1"/>
    <col min="1831" max="1831" width="1.5" style="10" customWidth="1"/>
    <col min="1832" max="1836" width="3.25" style="10" customWidth="1"/>
    <col min="1837" max="1837" width="1.5" style="10" customWidth="1"/>
    <col min="1838" max="1849" width="3.25" style="10" customWidth="1"/>
    <col min="1850" max="1850" width="1.625" style="10" customWidth="1"/>
    <col min="1851" max="1855" width="3.25" style="10" customWidth="1"/>
    <col min="1856" max="1856" width="1.5" style="10" customWidth="1"/>
    <col min="1857" max="1868" width="3.25" style="10" customWidth="1"/>
    <col min="1869" max="2048" width="2.25" style="10"/>
    <col min="2049" max="2049" width="2.25" style="10" customWidth="1"/>
    <col min="2050" max="2054" width="3.25" style="10" customWidth="1"/>
    <col min="2055" max="2055" width="1.5" style="10" customWidth="1"/>
    <col min="2056" max="2067" width="3.25" style="10" customWidth="1"/>
    <col min="2068" max="2068" width="1.625" style="10" customWidth="1"/>
    <col min="2069" max="2073" width="3.25" style="10" customWidth="1"/>
    <col min="2074" max="2074" width="1.5" style="10" customWidth="1"/>
    <col min="2075" max="2086" width="3.25" style="10" customWidth="1"/>
    <col min="2087" max="2087" width="1.5" style="10" customWidth="1"/>
    <col min="2088" max="2092" width="3.25" style="10" customWidth="1"/>
    <col min="2093" max="2093" width="1.5" style="10" customWidth="1"/>
    <col min="2094" max="2105" width="3.25" style="10" customWidth="1"/>
    <col min="2106" max="2106" width="1.625" style="10" customWidth="1"/>
    <col min="2107" max="2111" width="3.25" style="10" customWidth="1"/>
    <col min="2112" max="2112" width="1.5" style="10" customWidth="1"/>
    <col min="2113" max="2124" width="3.25" style="10" customWidth="1"/>
    <col min="2125" max="2304" width="2.25" style="10"/>
    <col min="2305" max="2305" width="2.25" style="10" customWidth="1"/>
    <col min="2306" max="2310" width="3.25" style="10" customWidth="1"/>
    <col min="2311" max="2311" width="1.5" style="10" customWidth="1"/>
    <col min="2312" max="2323" width="3.25" style="10" customWidth="1"/>
    <col min="2324" max="2324" width="1.625" style="10" customWidth="1"/>
    <col min="2325" max="2329" width="3.25" style="10" customWidth="1"/>
    <col min="2330" max="2330" width="1.5" style="10" customWidth="1"/>
    <col min="2331" max="2342" width="3.25" style="10" customWidth="1"/>
    <col min="2343" max="2343" width="1.5" style="10" customWidth="1"/>
    <col min="2344" max="2348" width="3.25" style="10" customWidth="1"/>
    <col min="2349" max="2349" width="1.5" style="10" customWidth="1"/>
    <col min="2350" max="2361" width="3.25" style="10" customWidth="1"/>
    <col min="2362" max="2362" width="1.625" style="10" customWidth="1"/>
    <col min="2363" max="2367" width="3.25" style="10" customWidth="1"/>
    <col min="2368" max="2368" width="1.5" style="10" customWidth="1"/>
    <col min="2369" max="2380" width="3.25" style="10" customWidth="1"/>
    <col min="2381" max="2560" width="2.25" style="10"/>
    <col min="2561" max="2561" width="2.25" style="10" customWidth="1"/>
    <col min="2562" max="2566" width="3.25" style="10" customWidth="1"/>
    <col min="2567" max="2567" width="1.5" style="10" customWidth="1"/>
    <col min="2568" max="2579" width="3.25" style="10" customWidth="1"/>
    <col min="2580" max="2580" width="1.625" style="10" customWidth="1"/>
    <col min="2581" max="2585" width="3.25" style="10" customWidth="1"/>
    <col min="2586" max="2586" width="1.5" style="10" customWidth="1"/>
    <col min="2587" max="2598" width="3.25" style="10" customWidth="1"/>
    <col min="2599" max="2599" width="1.5" style="10" customWidth="1"/>
    <col min="2600" max="2604" width="3.25" style="10" customWidth="1"/>
    <col min="2605" max="2605" width="1.5" style="10" customWidth="1"/>
    <col min="2606" max="2617" width="3.25" style="10" customWidth="1"/>
    <col min="2618" max="2618" width="1.625" style="10" customWidth="1"/>
    <col min="2619" max="2623" width="3.25" style="10" customWidth="1"/>
    <col min="2624" max="2624" width="1.5" style="10" customWidth="1"/>
    <col min="2625" max="2636" width="3.25" style="10" customWidth="1"/>
    <col min="2637" max="2816" width="2.25" style="10"/>
    <col min="2817" max="2817" width="2.25" style="10" customWidth="1"/>
    <col min="2818" max="2822" width="3.25" style="10" customWidth="1"/>
    <col min="2823" max="2823" width="1.5" style="10" customWidth="1"/>
    <col min="2824" max="2835" width="3.25" style="10" customWidth="1"/>
    <col min="2836" max="2836" width="1.625" style="10" customWidth="1"/>
    <col min="2837" max="2841" width="3.25" style="10" customWidth="1"/>
    <col min="2842" max="2842" width="1.5" style="10" customWidth="1"/>
    <col min="2843" max="2854" width="3.25" style="10" customWidth="1"/>
    <col min="2855" max="2855" width="1.5" style="10" customWidth="1"/>
    <col min="2856" max="2860" width="3.25" style="10" customWidth="1"/>
    <col min="2861" max="2861" width="1.5" style="10" customWidth="1"/>
    <col min="2862" max="2873" width="3.25" style="10" customWidth="1"/>
    <col min="2874" max="2874" width="1.625" style="10" customWidth="1"/>
    <col min="2875" max="2879" width="3.25" style="10" customWidth="1"/>
    <col min="2880" max="2880" width="1.5" style="10" customWidth="1"/>
    <col min="2881" max="2892" width="3.25" style="10" customWidth="1"/>
    <col min="2893" max="3072" width="2.25" style="10"/>
    <col min="3073" max="3073" width="2.25" style="10" customWidth="1"/>
    <col min="3074" max="3078" width="3.25" style="10" customWidth="1"/>
    <col min="3079" max="3079" width="1.5" style="10" customWidth="1"/>
    <col min="3080" max="3091" width="3.25" style="10" customWidth="1"/>
    <col min="3092" max="3092" width="1.625" style="10" customWidth="1"/>
    <col min="3093" max="3097" width="3.25" style="10" customWidth="1"/>
    <col min="3098" max="3098" width="1.5" style="10" customWidth="1"/>
    <col min="3099" max="3110" width="3.25" style="10" customWidth="1"/>
    <col min="3111" max="3111" width="1.5" style="10" customWidth="1"/>
    <col min="3112" max="3116" width="3.25" style="10" customWidth="1"/>
    <col min="3117" max="3117" width="1.5" style="10" customWidth="1"/>
    <col min="3118" max="3129" width="3.25" style="10" customWidth="1"/>
    <col min="3130" max="3130" width="1.625" style="10" customWidth="1"/>
    <col min="3131" max="3135" width="3.25" style="10" customWidth="1"/>
    <col min="3136" max="3136" width="1.5" style="10" customWidth="1"/>
    <col min="3137" max="3148" width="3.25" style="10" customWidth="1"/>
    <col min="3149" max="3328" width="2.25" style="10"/>
    <col min="3329" max="3329" width="2.25" style="10" customWidth="1"/>
    <col min="3330" max="3334" width="3.25" style="10" customWidth="1"/>
    <col min="3335" max="3335" width="1.5" style="10" customWidth="1"/>
    <col min="3336" max="3347" width="3.25" style="10" customWidth="1"/>
    <col min="3348" max="3348" width="1.625" style="10" customWidth="1"/>
    <col min="3349" max="3353" width="3.25" style="10" customWidth="1"/>
    <col min="3354" max="3354" width="1.5" style="10" customWidth="1"/>
    <col min="3355" max="3366" width="3.25" style="10" customWidth="1"/>
    <col min="3367" max="3367" width="1.5" style="10" customWidth="1"/>
    <col min="3368" max="3372" width="3.25" style="10" customWidth="1"/>
    <col min="3373" max="3373" width="1.5" style="10" customWidth="1"/>
    <col min="3374" max="3385" width="3.25" style="10" customWidth="1"/>
    <col min="3386" max="3386" width="1.625" style="10" customWidth="1"/>
    <col min="3387" max="3391" width="3.25" style="10" customWidth="1"/>
    <col min="3392" max="3392" width="1.5" style="10" customWidth="1"/>
    <col min="3393" max="3404" width="3.25" style="10" customWidth="1"/>
    <col min="3405" max="3584" width="2.25" style="10"/>
    <col min="3585" max="3585" width="2.25" style="10" customWidth="1"/>
    <col min="3586" max="3590" width="3.25" style="10" customWidth="1"/>
    <col min="3591" max="3591" width="1.5" style="10" customWidth="1"/>
    <col min="3592" max="3603" width="3.25" style="10" customWidth="1"/>
    <col min="3604" max="3604" width="1.625" style="10" customWidth="1"/>
    <col min="3605" max="3609" width="3.25" style="10" customWidth="1"/>
    <col min="3610" max="3610" width="1.5" style="10" customWidth="1"/>
    <col min="3611" max="3622" width="3.25" style="10" customWidth="1"/>
    <col min="3623" max="3623" width="1.5" style="10" customWidth="1"/>
    <col min="3624" max="3628" width="3.25" style="10" customWidth="1"/>
    <col min="3629" max="3629" width="1.5" style="10" customWidth="1"/>
    <col min="3630" max="3641" width="3.25" style="10" customWidth="1"/>
    <col min="3642" max="3642" width="1.625" style="10" customWidth="1"/>
    <col min="3643" max="3647" width="3.25" style="10" customWidth="1"/>
    <col min="3648" max="3648" width="1.5" style="10" customWidth="1"/>
    <col min="3649" max="3660" width="3.25" style="10" customWidth="1"/>
    <col min="3661" max="3840" width="2.25" style="10"/>
    <col min="3841" max="3841" width="2.25" style="10" customWidth="1"/>
    <col min="3842" max="3846" width="3.25" style="10" customWidth="1"/>
    <col min="3847" max="3847" width="1.5" style="10" customWidth="1"/>
    <col min="3848" max="3859" width="3.25" style="10" customWidth="1"/>
    <col min="3860" max="3860" width="1.625" style="10" customWidth="1"/>
    <col min="3861" max="3865" width="3.25" style="10" customWidth="1"/>
    <col min="3866" max="3866" width="1.5" style="10" customWidth="1"/>
    <col min="3867" max="3878" width="3.25" style="10" customWidth="1"/>
    <col min="3879" max="3879" width="1.5" style="10" customWidth="1"/>
    <col min="3880" max="3884" width="3.25" style="10" customWidth="1"/>
    <col min="3885" max="3885" width="1.5" style="10" customWidth="1"/>
    <col min="3886" max="3897" width="3.25" style="10" customWidth="1"/>
    <col min="3898" max="3898" width="1.625" style="10" customWidth="1"/>
    <col min="3899" max="3903" width="3.25" style="10" customWidth="1"/>
    <col min="3904" max="3904" width="1.5" style="10" customWidth="1"/>
    <col min="3905" max="3916" width="3.25" style="10" customWidth="1"/>
    <col min="3917" max="4096" width="2.25" style="10"/>
    <col min="4097" max="4097" width="2.25" style="10" customWidth="1"/>
    <col min="4098" max="4102" width="3.25" style="10" customWidth="1"/>
    <col min="4103" max="4103" width="1.5" style="10" customWidth="1"/>
    <col min="4104" max="4115" width="3.25" style="10" customWidth="1"/>
    <col min="4116" max="4116" width="1.625" style="10" customWidth="1"/>
    <col min="4117" max="4121" width="3.25" style="10" customWidth="1"/>
    <col min="4122" max="4122" width="1.5" style="10" customWidth="1"/>
    <col min="4123" max="4134" width="3.25" style="10" customWidth="1"/>
    <col min="4135" max="4135" width="1.5" style="10" customWidth="1"/>
    <col min="4136" max="4140" width="3.25" style="10" customWidth="1"/>
    <col min="4141" max="4141" width="1.5" style="10" customWidth="1"/>
    <col min="4142" max="4153" width="3.25" style="10" customWidth="1"/>
    <col min="4154" max="4154" width="1.625" style="10" customWidth="1"/>
    <col min="4155" max="4159" width="3.25" style="10" customWidth="1"/>
    <col min="4160" max="4160" width="1.5" style="10" customWidth="1"/>
    <col min="4161" max="4172" width="3.25" style="10" customWidth="1"/>
    <col min="4173" max="4352" width="2.25" style="10"/>
    <col min="4353" max="4353" width="2.25" style="10" customWidth="1"/>
    <col min="4354" max="4358" width="3.25" style="10" customWidth="1"/>
    <col min="4359" max="4359" width="1.5" style="10" customWidth="1"/>
    <col min="4360" max="4371" width="3.25" style="10" customWidth="1"/>
    <col min="4372" max="4372" width="1.625" style="10" customWidth="1"/>
    <col min="4373" max="4377" width="3.25" style="10" customWidth="1"/>
    <col min="4378" max="4378" width="1.5" style="10" customWidth="1"/>
    <col min="4379" max="4390" width="3.25" style="10" customWidth="1"/>
    <col min="4391" max="4391" width="1.5" style="10" customWidth="1"/>
    <col min="4392" max="4396" width="3.25" style="10" customWidth="1"/>
    <col min="4397" max="4397" width="1.5" style="10" customWidth="1"/>
    <col min="4398" max="4409" width="3.25" style="10" customWidth="1"/>
    <col min="4410" max="4410" width="1.625" style="10" customWidth="1"/>
    <col min="4411" max="4415" width="3.25" style="10" customWidth="1"/>
    <col min="4416" max="4416" width="1.5" style="10" customWidth="1"/>
    <col min="4417" max="4428" width="3.25" style="10" customWidth="1"/>
    <col min="4429" max="4608" width="2.25" style="10"/>
    <col min="4609" max="4609" width="2.25" style="10" customWidth="1"/>
    <col min="4610" max="4614" width="3.25" style="10" customWidth="1"/>
    <col min="4615" max="4615" width="1.5" style="10" customWidth="1"/>
    <col min="4616" max="4627" width="3.25" style="10" customWidth="1"/>
    <col min="4628" max="4628" width="1.625" style="10" customWidth="1"/>
    <col min="4629" max="4633" width="3.25" style="10" customWidth="1"/>
    <col min="4634" max="4634" width="1.5" style="10" customWidth="1"/>
    <col min="4635" max="4646" width="3.25" style="10" customWidth="1"/>
    <col min="4647" max="4647" width="1.5" style="10" customWidth="1"/>
    <col min="4648" max="4652" width="3.25" style="10" customWidth="1"/>
    <col min="4653" max="4653" width="1.5" style="10" customWidth="1"/>
    <col min="4654" max="4665" width="3.25" style="10" customWidth="1"/>
    <col min="4666" max="4666" width="1.625" style="10" customWidth="1"/>
    <col min="4667" max="4671" width="3.25" style="10" customWidth="1"/>
    <col min="4672" max="4672" width="1.5" style="10" customWidth="1"/>
    <col min="4673" max="4684" width="3.25" style="10" customWidth="1"/>
    <col min="4685" max="4864" width="2.25" style="10"/>
    <col min="4865" max="4865" width="2.25" style="10" customWidth="1"/>
    <col min="4866" max="4870" width="3.25" style="10" customWidth="1"/>
    <col min="4871" max="4871" width="1.5" style="10" customWidth="1"/>
    <col min="4872" max="4883" width="3.25" style="10" customWidth="1"/>
    <col min="4884" max="4884" width="1.625" style="10" customWidth="1"/>
    <col min="4885" max="4889" width="3.25" style="10" customWidth="1"/>
    <col min="4890" max="4890" width="1.5" style="10" customWidth="1"/>
    <col min="4891" max="4902" width="3.25" style="10" customWidth="1"/>
    <col min="4903" max="4903" width="1.5" style="10" customWidth="1"/>
    <col min="4904" max="4908" width="3.25" style="10" customWidth="1"/>
    <col min="4909" max="4909" width="1.5" style="10" customWidth="1"/>
    <col min="4910" max="4921" width="3.25" style="10" customWidth="1"/>
    <col min="4922" max="4922" width="1.625" style="10" customWidth="1"/>
    <col min="4923" max="4927" width="3.25" style="10" customWidth="1"/>
    <col min="4928" max="4928" width="1.5" style="10" customWidth="1"/>
    <col min="4929" max="4940" width="3.25" style="10" customWidth="1"/>
    <col min="4941" max="5120" width="2.25" style="10"/>
    <col min="5121" max="5121" width="2.25" style="10" customWidth="1"/>
    <col min="5122" max="5126" width="3.25" style="10" customWidth="1"/>
    <col min="5127" max="5127" width="1.5" style="10" customWidth="1"/>
    <col min="5128" max="5139" width="3.25" style="10" customWidth="1"/>
    <col min="5140" max="5140" width="1.625" style="10" customWidth="1"/>
    <col min="5141" max="5145" width="3.25" style="10" customWidth="1"/>
    <col min="5146" max="5146" width="1.5" style="10" customWidth="1"/>
    <col min="5147" max="5158" width="3.25" style="10" customWidth="1"/>
    <col min="5159" max="5159" width="1.5" style="10" customWidth="1"/>
    <col min="5160" max="5164" width="3.25" style="10" customWidth="1"/>
    <col min="5165" max="5165" width="1.5" style="10" customWidth="1"/>
    <col min="5166" max="5177" width="3.25" style="10" customWidth="1"/>
    <col min="5178" max="5178" width="1.625" style="10" customWidth="1"/>
    <col min="5179" max="5183" width="3.25" style="10" customWidth="1"/>
    <col min="5184" max="5184" width="1.5" style="10" customWidth="1"/>
    <col min="5185" max="5196" width="3.25" style="10" customWidth="1"/>
    <col min="5197" max="5376" width="2.25" style="10"/>
    <col min="5377" max="5377" width="2.25" style="10" customWidth="1"/>
    <col min="5378" max="5382" width="3.25" style="10" customWidth="1"/>
    <col min="5383" max="5383" width="1.5" style="10" customWidth="1"/>
    <col min="5384" max="5395" width="3.25" style="10" customWidth="1"/>
    <col min="5396" max="5396" width="1.625" style="10" customWidth="1"/>
    <col min="5397" max="5401" width="3.25" style="10" customWidth="1"/>
    <col min="5402" max="5402" width="1.5" style="10" customWidth="1"/>
    <col min="5403" max="5414" width="3.25" style="10" customWidth="1"/>
    <col min="5415" max="5415" width="1.5" style="10" customWidth="1"/>
    <col min="5416" max="5420" width="3.25" style="10" customWidth="1"/>
    <col min="5421" max="5421" width="1.5" style="10" customWidth="1"/>
    <col min="5422" max="5433" width="3.25" style="10" customWidth="1"/>
    <col min="5434" max="5434" width="1.625" style="10" customWidth="1"/>
    <col min="5435" max="5439" width="3.25" style="10" customWidth="1"/>
    <col min="5440" max="5440" width="1.5" style="10" customWidth="1"/>
    <col min="5441" max="5452" width="3.25" style="10" customWidth="1"/>
    <col min="5453" max="5632" width="2.25" style="10"/>
    <col min="5633" max="5633" width="2.25" style="10" customWidth="1"/>
    <col min="5634" max="5638" width="3.25" style="10" customWidth="1"/>
    <col min="5639" max="5639" width="1.5" style="10" customWidth="1"/>
    <col min="5640" max="5651" width="3.25" style="10" customWidth="1"/>
    <col min="5652" max="5652" width="1.625" style="10" customWidth="1"/>
    <col min="5653" max="5657" width="3.25" style="10" customWidth="1"/>
    <col min="5658" max="5658" width="1.5" style="10" customWidth="1"/>
    <col min="5659" max="5670" width="3.25" style="10" customWidth="1"/>
    <col min="5671" max="5671" width="1.5" style="10" customWidth="1"/>
    <col min="5672" max="5676" width="3.25" style="10" customWidth="1"/>
    <col min="5677" max="5677" width="1.5" style="10" customWidth="1"/>
    <col min="5678" max="5689" width="3.25" style="10" customWidth="1"/>
    <col min="5690" max="5690" width="1.625" style="10" customWidth="1"/>
    <col min="5691" max="5695" width="3.25" style="10" customWidth="1"/>
    <col min="5696" max="5696" width="1.5" style="10" customWidth="1"/>
    <col min="5697" max="5708" width="3.25" style="10" customWidth="1"/>
    <col min="5709" max="5888" width="2.25" style="10"/>
    <col min="5889" max="5889" width="2.25" style="10" customWidth="1"/>
    <col min="5890" max="5894" width="3.25" style="10" customWidth="1"/>
    <col min="5895" max="5895" width="1.5" style="10" customWidth="1"/>
    <col min="5896" max="5907" width="3.25" style="10" customWidth="1"/>
    <col min="5908" max="5908" width="1.625" style="10" customWidth="1"/>
    <col min="5909" max="5913" width="3.25" style="10" customWidth="1"/>
    <col min="5914" max="5914" width="1.5" style="10" customWidth="1"/>
    <col min="5915" max="5926" width="3.25" style="10" customWidth="1"/>
    <col min="5927" max="5927" width="1.5" style="10" customWidth="1"/>
    <col min="5928" max="5932" width="3.25" style="10" customWidth="1"/>
    <col min="5933" max="5933" width="1.5" style="10" customWidth="1"/>
    <col min="5934" max="5945" width="3.25" style="10" customWidth="1"/>
    <col min="5946" max="5946" width="1.625" style="10" customWidth="1"/>
    <col min="5947" max="5951" width="3.25" style="10" customWidth="1"/>
    <col min="5952" max="5952" width="1.5" style="10" customWidth="1"/>
    <col min="5953" max="5964" width="3.25" style="10" customWidth="1"/>
    <col min="5965" max="6144" width="2.25" style="10"/>
    <col min="6145" max="6145" width="2.25" style="10" customWidth="1"/>
    <col min="6146" max="6150" width="3.25" style="10" customWidth="1"/>
    <col min="6151" max="6151" width="1.5" style="10" customWidth="1"/>
    <col min="6152" max="6163" width="3.25" style="10" customWidth="1"/>
    <col min="6164" max="6164" width="1.625" style="10" customWidth="1"/>
    <col min="6165" max="6169" width="3.25" style="10" customWidth="1"/>
    <col min="6170" max="6170" width="1.5" style="10" customWidth="1"/>
    <col min="6171" max="6182" width="3.25" style="10" customWidth="1"/>
    <col min="6183" max="6183" width="1.5" style="10" customWidth="1"/>
    <col min="6184" max="6188" width="3.25" style="10" customWidth="1"/>
    <col min="6189" max="6189" width="1.5" style="10" customWidth="1"/>
    <col min="6190" max="6201" width="3.25" style="10" customWidth="1"/>
    <col min="6202" max="6202" width="1.625" style="10" customWidth="1"/>
    <col min="6203" max="6207" width="3.25" style="10" customWidth="1"/>
    <col min="6208" max="6208" width="1.5" style="10" customWidth="1"/>
    <col min="6209" max="6220" width="3.25" style="10" customWidth="1"/>
    <col min="6221" max="6400" width="2.25" style="10"/>
    <col min="6401" max="6401" width="2.25" style="10" customWidth="1"/>
    <col min="6402" max="6406" width="3.25" style="10" customWidth="1"/>
    <col min="6407" max="6407" width="1.5" style="10" customWidth="1"/>
    <col min="6408" max="6419" width="3.25" style="10" customWidth="1"/>
    <col min="6420" max="6420" width="1.625" style="10" customWidth="1"/>
    <col min="6421" max="6425" width="3.25" style="10" customWidth="1"/>
    <col min="6426" max="6426" width="1.5" style="10" customWidth="1"/>
    <col min="6427" max="6438" width="3.25" style="10" customWidth="1"/>
    <col min="6439" max="6439" width="1.5" style="10" customWidth="1"/>
    <col min="6440" max="6444" width="3.25" style="10" customWidth="1"/>
    <col min="6445" max="6445" width="1.5" style="10" customWidth="1"/>
    <col min="6446" max="6457" width="3.25" style="10" customWidth="1"/>
    <col min="6458" max="6458" width="1.625" style="10" customWidth="1"/>
    <col min="6459" max="6463" width="3.25" style="10" customWidth="1"/>
    <col min="6464" max="6464" width="1.5" style="10" customWidth="1"/>
    <col min="6465" max="6476" width="3.25" style="10" customWidth="1"/>
    <col min="6477" max="6656" width="2.25" style="10"/>
    <col min="6657" max="6657" width="2.25" style="10" customWidth="1"/>
    <col min="6658" max="6662" width="3.25" style="10" customWidth="1"/>
    <col min="6663" max="6663" width="1.5" style="10" customWidth="1"/>
    <col min="6664" max="6675" width="3.25" style="10" customWidth="1"/>
    <col min="6676" max="6676" width="1.625" style="10" customWidth="1"/>
    <col min="6677" max="6681" width="3.25" style="10" customWidth="1"/>
    <col min="6682" max="6682" width="1.5" style="10" customWidth="1"/>
    <col min="6683" max="6694" width="3.25" style="10" customWidth="1"/>
    <col min="6695" max="6695" width="1.5" style="10" customWidth="1"/>
    <col min="6696" max="6700" width="3.25" style="10" customWidth="1"/>
    <col min="6701" max="6701" width="1.5" style="10" customWidth="1"/>
    <col min="6702" max="6713" width="3.25" style="10" customWidth="1"/>
    <col min="6714" max="6714" width="1.625" style="10" customWidth="1"/>
    <col min="6715" max="6719" width="3.25" style="10" customWidth="1"/>
    <col min="6720" max="6720" width="1.5" style="10" customWidth="1"/>
    <col min="6721" max="6732" width="3.25" style="10" customWidth="1"/>
    <col min="6733" max="6912" width="2.25" style="10"/>
    <col min="6913" max="6913" width="2.25" style="10" customWidth="1"/>
    <col min="6914" max="6918" width="3.25" style="10" customWidth="1"/>
    <col min="6919" max="6919" width="1.5" style="10" customWidth="1"/>
    <col min="6920" max="6931" width="3.25" style="10" customWidth="1"/>
    <col min="6932" max="6932" width="1.625" style="10" customWidth="1"/>
    <col min="6933" max="6937" width="3.25" style="10" customWidth="1"/>
    <col min="6938" max="6938" width="1.5" style="10" customWidth="1"/>
    <col min="6939" max="6950" width="3.25" style="10" customWidth="1"/>
    <col min="6951" max="6951" width="1.5" style="10" customWidth="1"/>
    <col min="6952" max="6956" width="3.25" style="10" customWidth="1"/>
    <col min="6957" max="6957" width="1.5" style="10" customWidth="1"/>
    <col min="6958" max="6969" width="3.25" style="10" customWidth="1"/>
    <col min="6970" max="6970" width="1.625" style="10" customWidth="1"/>
    <col min="6971" max="6975" width="3.25" style="10" customWidth="1"/>
    <col min="6976" max="6976" width="1.5" style="10" customWidth="1"/>
    <col min="6977" max="6988" width="3.25" style="10" customWidth="1"/>
    <col min="6989" max="7168" width="2.25" style="10"/>
    <col min="7169" max="7169" width="2.25" style="10" customWidth="1"/>
    <col min="7170" max="7174" width="3.25" style="10" customWidth="1"/>
    <col min="7175" max="7175" width="1.5" style="10" customWidth="1"/>
    <col min="7176" max="7187" width="3.25" style="10" customWidth="1"/>
    <col min="7188" max="7188" width="1.625" style="10" customWidth="1"/>
    <col min="7189" max="7193" width="3.25" style="10" customWidth="1"/>
    <col min="7194" max="7194" width="1.5" style="10" customWidth="1"/>
    <col min="7195" max="7206" width="3.25" style="10" customWidth="1"/>
    <col min="7207" max="7207" width="1.5" style="10" customWidth="1"/>
    <col min="7208" max="7212" width="3.25" style="10" customWidth="1"/>
    <col min="7213" max="7213" width="1.5" style="10" customWidth="1"/>
    <col min="7214" max="7225" width="3.25" style="10" customWidth="1"/>
    <col min="7226" max="7226" width="1.625" style="10" customWidth="1"/>
    <col min="7227" max="7231" width="3.25" style="10" customWidth="1"/>
    <col min="7232" max="7232" width="1.5" style="10" customWidth="1"/>
    <col min="7233" max="7244" width="3.25" style="10" customWidth="1"/>
    <col min="7245" max="7424" width="2.25" style="10"/>
    <col min="7425" max="7425" width="2.25" style="10" customWidth="1"/>
    <col min="7426" max="7430" width="3.25" style="10" customWidth="1"/>
    <col min="7431" max="7431" width="1.5" style="10" customWidth="1"/>
    <col min="7432" max="7443" width="3.25" style="10" customWidth="1"/>
    <col min="7444" max="7444" width="1.625" style="10" customWidth="1"/>
    <col min="7445" max="7449" width="3.25" style="10" customWidth="1"/>
    <col min="7450" max="7450" width="1.5" style="10" customWidth="1"/>
    <col min="7451" max="7462" width="3.25" style="10" customWidth="1"/>
    <col min="7463" max="7463" width="1.5" style="10" customWidth="1"/>
    <col min="7464" max="7468" width="3.25" style="10" customWidth="1"/>
    <col min="7469" max="7469" width="1.5" style="10" customWidth="1"/>
    <col min="7470" max="7481" width="3.25" style="10" customWidth="1"/>
    <col min="7482" max="7482" width="1.625" style="10" customWidth="1"/>
    <col min="7483" max="7487" width="3.25" style="10" customWidth="1"/>
    <col min="7488" max="7488" width="1.5" style="10" customWidth="1"/>
    <col min="7489" max="7500" width="3.25" style="10" customWidth="1"/>
    <col min="7501" max="7680" width="2.25" style="10"/>
    <col min="7681" max="7681" width="2.25" style="10" customWidth="1"/>
    <col min="7682" max="7686" width="3.25" style="10" customWidth="1"/>
    <col min="7687" max="7687" width="1.5" style="10" customWidth="1"/>
    <col min="7688" max="7699" width="3.25" style="10" customWidth="1"/>
    <col min="7700" max="7700" width="1.625" style="10" customWidth="1"/>
    <col min="7701" max="7705" width="3.25" style="10" customWidth="1"/>
    <col min="7706" max="7706" width="1.5" style="10" customWidth="1"/>
    <col min="7707" max="7718" width="3.25" style="10" customWidth="1"/>
    <col min="7719" max="7719" width="1.5" style="10" customWidth="1"/>
    <col min="7720" max="7724" width="3.25" style="10" customWidth="1"/>
    <col min="7725" max="7725" width="1.5" style="10" customWidth="1"/>
    <col min="7726" max="7737" width="3.25" style="10" customWidth="1"/>
    <col min="7738" max="7738" width="1.625" style="10" customWidth="1"/>
    <col min="7739" max="7743" width="3.25" style="10" customWidth="1"/>
    <col min="7744" max="7744" width="1.5" style="10" customWidth="1"/>
    <col min="7745" max="7756" width="3.25" style="10" customWidth="1"/>
    <col min="7757" max="7936" width="2.25" style="10"/>
    <col min="7937" max="7937" width="2.25" style="10" customWidth="1"/>
    <col min="7938" max="7942" width="3.25" style="10" customWidth="1"/>
    <col min="7943" max="7943" width="1.5" style="10" customWidth="1"/>
    <col min="7944" max="7955" width="3.25" style="10" customWidth="1"/>
    <col min="7956" max="7956" width="1.625" style="10" customWidth="1"/>
    <col min="7957" max="7961" width="3.25" style="10" customWidth="1"/>
    <col min="7962" max="7962" width="1.5" style="10" customWidth="1"/>
    <col min="7963" max="7974" width="3.25" style="10" customWidth="1"/>
    <col min="7975" max="7975" width="1.5" style="10" customWidth="1"/>
    <col min="7976" max="7980" width="3.25" style="10" customWidth="1"/>
    <col min="7981" max="7981" width="1.5" style="10" customWidth="1"/>
    <col min="7982" max="7993" width="3.25" style="10" customWidth="1"/>
    <col min="7994" max="7994" width="1.625" style="10" customWidth="1"/>
    <col min="7995" max="7999" width="3.25" style="10" customWidth="1"/>
    <col min="8000" max="8000" width="1.5" style="10" customWidth="1"/>
    <col min="8001" max="8012" width="3.25" style="10" customWidth="1"/>
    <col min="8013" max="8192" width="2.25" style="10"/>
    <col min="8193" max="8193" width="2.25" style="10" customWidth="1"/>
    <col min="8194" max="8198" width="3.25" style="10" customWidth="1"/>
    <col min="8199" max="8199" width="1.5" style="10" customWidth="1"/>
    <col min="8200" max="8211" width="3.25" style="10" customWidth="1"/>
    <col min="8212" max="8212" width="1.625" style="10" customWidth="1"/>
    <col min="8213" max="8217" width="3.25" style="10" customWidth="1"/>
    <col min="8218" max="8218" width="1.5" style="10" customWidth="1"/>
    <col min="8219" max="8230" width="3.25" style="10" customWidth="1"/>
    <col min="8231" max="8231" width="1.5" style="10" customWidth="1"/>
    <col min="8232" max="8236" width="3.25" style="10" customWidth="1"/>
    <col min="8237" max="8237" width="1.5" style="10" customWidth="1"/>
    <col min="8238" max="8249" width="3.25" style="10" customWidth="1"/>
    <col min="8250" max="8250" width="1.625" style="10" customWidth="1"/>
    <col min="8251" max="8255" width="3.25" style="10" customWidth="1"/>
    <col min="8256" max="8256" width="1.5" style="10" customWidth="1"/>
    <col min="8257" max="8268" width="3.25" style="10" customWidth="1"/>
    <col min="8269" max="8448" width="2.25" style="10"/>
    <col min="8449" max="8449" width="2.25" style="10" customWidth="1"/>
    <col min="8450" max="8454" width="3.25" style="10" customWidth="1"/>
    <col min="8455" max="8455" width="1.5" style="10" customWidth="1"/>
    <col min="8456" max="8467" width="3.25" style="10" customWidth="1"/>
    <col min="8468" max="8468" width="1.625" style="10" customWidth="1"/>
    <col min="8469" max="8473" width="3.25" style="10" customWidth="1"/>
    <col min="8474" max="8474" width="1.5" style="10" customWidth="1"/>
    <col min="8475" max="8486" width="3.25" style="10" customWidth="1"/>
    <col min="8487" max="8487" width="1.5" style="10" customWidth="1"/>
    <col min="8488" max="8492" width="3.25" style="10" customWidth="1"/>
    <col min="8493" max="8493" width="1.5" style="10" customWidth="1"/>
    <col min="8494" max="8505" width="3.25" style="10" customWidth="1"/>
    <col min="8506" max="8506" width="1.625" style="10" customWidth="1"/>
    <col min="8507" max="8511" width="3.25" style="10" customWidth="1"/>
    <col min="8512" max="8512" width="1.5" style="10" customWidth="1"/>
    <col min="8513" max="8524" width="3.25" style="10" customWidth="1"/>
    <col min="8525" max="8704" width="2.25" style="10"/>
    <col min="8705" max="8705" width="2.25" style="10" customWidth="1"/>
    <col min="8706" max="8710" width="3.25" style="10" customWidth="1"/>
    <col min="8711" max="8711" width="1.5" style="10" customWidth="1"/>
    <col min="8712" max="8723" width="3.25" style="10" customWidth="1"/>
    <col min="8724" max="8724" width="1.625" style="10" customWidth="1"/>
    <col min="8725" max="8729" width="3.25" style="10" customWidth="1"/>
    <col min="8730" max="8730" width="1.5" style="10" customWidth="1"/>
    <col min="8731" max="8742" width="3.25" style="10" customWidth="1"/>
    <col min="8743" max="8743" width="1.5" style="10" customWidth="1"/>
    <col min="8744" max="8748" width="3.25" style="10" customWidth="1"/>
    <col min="8749" max="8749" width="1.5" style="10" customWidth="1"/>
    <col min="8750" max="8761" width="3.25" style="10" customWidth="1"/>
    <col min="8762" max="8762" width="1.625" style="10" customWidth="1"/>
    <col min="8763" max="8767" width="3.25" style="10" customWidth="1"/>
    <col min="8768" max="8768" width="1.5" style="10" customWidth="1"/>
    <col min="8769" max="8780" width="3.25" style="10" customWidth="1"/>
    <col min="8781" max="8960" width="2.25" style="10"/>
    <col min="8961" max="8961" width="2.25" style="10" customWidth="1"/>
    <col min="8962" max="8966" width="3.25" style="10" customWidth="1"/>
    <col min="8967" max="8967" width="1.5" style="10" customWidth="1"/>
    <col min="8968" max="8979" width="3.25" style="10" customWidth="1"/>
    <col min="8980" max="8980" width="1.625" style="10" customWidth="1"/>
    <col min="8981" max="8985" width="3.25" style="10" customWidth="1"/>
    <col min="8986" max="8986" width="1.5" style="10" customWidth="1"/>
    <col min="8987" max="8998" width="3.25" style="10" customWidth="1"/>
    <col min="8999" max="8999" width="1.5" style="10" customWidth="1"/>
    <col min="9000" max="9004" width="3.25" style="10" customWidth="1"/>
    <col min="9005" max="9005" width="1.5" style="10" customWidth="1"/>
    <col min="9006" max="9017" width="3.25" style="10" customWidth="1"/>
    <col min="9018" max="9018" width="1.625" style="10" customWidth="1"/>
    <col min="9019" max="9023" width="3.25" style="10" customWidth="1"/>
    <col min="9024" max="9024" width="1.5" style="10" customWidth="1"/>
    <col min="9025" max="9036" width="3.25" style="10" customWidth="1"/>
    <col min="9037" max="9216" width="2.25" style="10"/>
    <col min="9217" max="9217" width="2.25" style="10" customWidth="1"/>
    <col min="9218" max="9222" width="3.25" style="10" customWidth="1"/>
    <col min="9223" max="9223" width="1.5" style="10" customWidth="1"/>
    <col min="9224" max="9235" width="3.25" style="10" customWidth="1"/>
    <col min="9236" max="9236" width="1.625" style="10" customWidth="1"/>
    <col min="9237" max="9241" width="3.25" style="10" customWidth="1"/>
    <col min="9242" max="9242" width="1.5" style="10" customWidth="1"/>
    <col min="9243" max="9254" width="3.25" style="10" customWidth="1"/>
    <col min="9255" max="9255" width="1.5" style="10" customWidth="1"/>
    <col min="9256" max="9260" width="3.25" style="10" customWidth="1"/>
    <col min="9261" max="9261" width="1.5" style="10" customWidth="1"/>
    <col min="9262" max="9273" width="3.25" style="10" customWidth="1"/>
    <col min="9274" max="9274" width="1.625" style="10" customWidth="1"/>
    <col min="9275" max="9279" width="3.25" style="10" customWidth="1"/>
    <col min="9280" max="9280" width="1.5" style="10" customWidth="1"/>
    <col min="9281" max="9292" width="3.25" style="10" customWidth="1"/>
    <col min="9293" max="9472" width="2.25" style="10"/>
    <col min="9473" max="9473" width="2.25" style="10" customWidth="1"/>
    <col min="9474" max="9478" width="3.25" style="10" customWidth="1"/>
    <col min="9479" max="9479" width="1.5" style="10" customWidth="1"/>
    <col min="9480" max="9491" width="3.25" style="10" customWidth="1"/>
    <col min="9492" max="9492" width="1.625" style="10" customWidth="1"/>
    <col min="9493" max="9497" width="3.25" style="10" customWidth="1"/>
    <col min="9498" max="9498" width="1.5" style="10" customWidth="1"/>
    <col min="9499" max="9510" width="3.25" style="10" customWidth="1"/>
    <col min="9511" max="9511" width="1.5" style="10" customWidth="1"/>
    <col min="9512" max="9516" width="3.25" style="10" customWidth="1"/>
    <col min="9517" max="9517" width="1.5" style="10" customWidth="1"/>
    <col min="9518" max="9529" width="3.25" style="10" customWidth="1"/>
    <col min="9530" max="9530" width="1.625" style="10" customWidth="1"/>
    <col min="9531" max="9535" width="3.25" style="10" customWidth="1"/>
    <col min="9536" max="9536" width="1.5" style="10" customWidth="1"/>
    <col min="9537" max="9548" width="3.25" style="10" customWidth="1"/>
    <col min="9549" max="9728" width="2.25" style="10"/>
    <col min="9729" max="9729" width="2.25" style="10" customWidth="1"/>
    <col min="9730" max="9734" width="3.25" style="10" customWidth="1"/>
    <col min="9735" max="9735" width="1.5" style="10" customWidth="1"/>
    <col min="9736" max="9747" width="3.25" style="10" customWidth="1"/>
    <col min="9748" max="9748" width="1.625" style="10" customWidth="1"/>
    <col min="9749" max="9753" width="3.25" style="10" customWidth="1"/>
    <col min="9754" max="9754" width="1.5" style="10" customWidth="1"/>
    <col min="9755" max="9766" width="3.25" style="10" customWidth="1"/>
    <col min="9767" max="9767" width="1.5" style="10" customWidth="1"/>
    <col min="9768" max="9772" width="3.25" style="10" customWidth="1"/>
    <col min="9773" max="9773" width="1.5" style="10" customWidth="1"/>
    <col min="9774" max="9785" width="3.25" style="10" customWidth="1"/>
    <col min="9786" max="9786" width="1.625" style="10" customWidth="1"/>
    <col min="9787" max="9791" width="3.25" style="10" customWidth="1"/>
    <col min="9792" max="9792" width="1.5" style="10" customWidth="1"/>
    <col min="9793" max="9804" width="3.25" style="10" customWidth="1"/>
    <col min="9805" max="9984" width="2.25" style="10"/>
    <col min="9985" max="9985" width="2.25" style="10" customWidth="1"/>
    <col min="9986" max="9990" width="3.25" style="10" customWidth="1"/>
    <col min="9991" max="9991" width="1.5" style="10" customWidth="1"/>
    <col min="9992" max="10003" width="3.25" style="10" customWidth="1"/>
    <col min="10004" max="10004" width="1.625" style="10" customWidth="1"/>
    <col min="10005" max="10009" width="3.25" style="10" customWidth="1"/>
    <col min="10010" max="10010" width="1.5" style="10" customWidth="1"/>
    <col min="10011" max="10022" width="3.25" style="10" customWidth="1"/>
    <col min="10023" max="10023" width="1.5" style="10" customWidth="1"/>
    <col min="10024" max="10028" width="3.25" style="10" customWidth="1"/>
    <col min="10029" max="10029" width="1.5" style="10" customWidth="1"/>
    <col min="10030" max="10041" width="3.25" style="10" customWidth="1"/>
    <col min="10042" max="10042" width="1.625" style="10" customWidth="1"/>
    <col min="10043" max="10047" width="3.25" style="10" customWidth="1"/>
    <col min="10048" max="10048" width="1.5" style="10" customWidth="1"/>
    <col min="10049" max="10060" width="3.25" style="10" customWidth="1"/>
    <col min="10061" max="10240" width="2.25" style="10"/>
    <col min="10241" max="10241" width="2.25" style="10" customWidth="1"/>
    <col min="10242" max="10246" width="3.25" style="10" customWidth="1"/>
    <col min="10247" max="10247" width="1.5" style="10" customWidth="1"/>
    <col min="10248" max="10259" width="3.25" style="10" customWidth="1"/>
    <col min="10260" max="10260" width="1.625" style="10" customWidth="1"/>
    <col min="10261" max="10265" width="3.25" style="10" customWidth="1"/>
    <col min="10266" max="10266" width="1.5" style="10" customWidth="1"/>
    <col min="10267" max="10278" width="3.25" style="10" customWidth="1"/>
    <col min="10279" max="10279" width="1.5" style="10" customWidth="1"/>
    <col min="10280" max="10284" width="3.25" style="10" customWidth="1"/>
    <col min="10285" max="10285" width="1.5" style="10" customWidth="1"/>
    <col min="10286" max="10297" width="3.25" style="10" customWidth="1"/>
    <col min="10298" max="10298" width="1.625" style="10" customWidth="1"/>
    <col min="10299" max="10303" width="3.25" style="10" customWidth="1"/>
    <col min="10304" max="10304" width="1.5" style="10" customWidth="1"/>
    <col min="10305" max="10316" width="3.25" style="10" customWidth="1"/>
    <col min="10317" max="10496" width="2.25" style="10"/>
    <col min="10497" max="10497" width="2.25" style="10" customWidth="1"/>
    <col min="10498" max="10502" width="3.25" style="10" customWidth="1"/>
    <col min="10503" max="10503" width="1.5" style="10" customWidth="1"/>
    <col min="10504" max="10515" width="3.25" style="10" customWidth="1"/>
    <col min="10516" max="10516" width="1.625" style="10" customWidth="1"/>
    <col min="10517" max="10521" width="3.25" style="10" customWidth="1"/>
    <col min="10522" max="10522" width="1.5" style="10" customWidth="1"/>
    <col min="10523" max="10534" width="3.25" style="10" customWidth="1"/>
    <col min="10535" max="10535" width="1.5" style="10" customWidth="1"/>
    <col min="10536" max="10540" width="3.25" style="10" customWidth="1"/>
    <col min="10541" max="10541" width="1.5" style="10" customWidth="1"/>
    <col min="10542" max="10553" width="3.25" style="10" customWidth="1"/>
    <col min="10554" max="10554" width="1.625" style="10" customWidth="1"/>
    <col min="10555" max="10559" width="3.25" style="10" customWidth="1"/>
    <col min="10560" max="10560" width="1.5" style="10" customWidth="1"/>
    <col min="10561" max="10572" width="3.25" style="10" customWidth="1"/>
    <col min="10573" max="10752" width="2.25" style="10"/>
    <col min="10753" max="10753" width="2.25" style="10" customWidth="1"/>
    <col min="10754" max="10758" width="3.25" style="10" customWidth="1"/>
    <col min="10759" max="10759" width="1.5" style="10" customWidth="1"/>
    <col min="10760" max="10771" width="3.25" style="10" customWidth="1"/>
    <col min="10772" max="10772" width="1.625" style="10" customWidth="1"/>
    <col min="10773" max="10777" width="3.25" style="10" customWidth="1"/>
    <col min="10778" max="10778" width="1.5" style="10" customWidth="1"/>
    <col min="10779" max="10790" width="3.25" style="10" customWidth="1"/>
    <col min="10791" max="10791" width="1.5" style="10" customWidth="1"/>
    <col min="10792" max="10796" width="3.25" style="10" customWidth="1"/>
    <col min="10797" max="10797" width="1.5" style="10" customWidth="1"/>
    <col min="10798" max="10809" width="3.25" style="10" customWidth="1"/>
    <col min="10810" max="10810" width="1.625" style="10" customWidth="1"/>
    <col min="10811" max="10815" width="3.25" style="10" customWidth="1"/>
    <col min="10816" max="10816" width="1.5" style="10" customWidth="1"/>
    <col min="10817" max="10828" width="3.25" style="10" customWidth="1"/>
    <col min="10829" max="11008" width="2.25" style="10"/>
    <col min="11009" max="11009" width="2.25" style="10" customWidth="1"/>
    <col min="11010" max="11014" width="3.25" style="10" customWidth="1"/>
    <col min="11015" max="11015" width="1.5" style="10" customWidth="1"/>
    <col min="11016" max="11027" width="3.25" style="10" customWidth="1"/>
    <col min="11028" max="11028" width="1.625" style="10" customWidth="1"/>
    <col min="11029" max="11033" width="3.25" style="10" customWidth="1"/>
    <col min="11034" max="11034" width="1.5" style="10" customWidth="1"/>
    <col min="11035" max="11046" width="3.25" style="10" customWidth="1"/>
    <col min="11047" max="11047" width="1.5" style="10" customWidth="1"/>
    <col min="11048" max="11052" width="3.25" style="10" customWidth="1"/>
    <col min="11053" max="11053" width="1.5" style="10" customWidth="1"/>
    <col min="11054" max="11065" width="3.25" style="10" customWidth="1"/>
    <col min="11066" max="11066" width="1.625" style="10" customWidth="1"/>
    <col min="11067" max="11071" width="3.25" style="10" customWidth="1"/>
    <col min="11072" max="11072" width="1.5" style="10" customWidth="1"/>
    <col min="11073" max="11084" width="3.25" style="10" customWidth="1"/>
    <col min="11085" max="11264" width="2.25" style="10"/>
    <col min="11265" max="11265" width="2.25" style="10" customWidth="1"/>
    <col min="11266" max="11270" width="3.25" style="10" customWidth="1"/>
    <col min="11271" max="11271" width="1.5" style="10" customWidth="1"/>
    <col min="11272" max="11283" width="3.25" style="10" customWidth="1"/>
    <col min="11284" max="11284" width="1.625" style="10" customWidth="1"/>
    <col min="11285" max="11289" width="3.25" style="10" customWidth="1"/>
    <col min="11290" max="11290" width="1.5" style="10" customWidth="1"/>
    <col min="11291" max="11302" width="3.25" style="10" customWidth="1"/>
    <col min="11303" max="11303" width="1.5" style="10" customWidth="1"/>
    <col min="11304" max="11308" width="3.25" style="10" customWidth="1"/>
    <col min="11309" max="11309" width="1.5" style="10" customWidth="1"/>
    <col min="11310" max="11321" width="3.25" style="10" customWidth="1"/>
    <col min="11322" max="11322" width="1.625" style="10" customWidth="1"/>
    <col min="11323" max="11327" width="3.25" style="10" customWidth="1"/>
    <col min="11328" max="11328" width="1.5" style="10" customWidth="1"/>
    <col min="11329" max="11340" width="3.25" style="10" customWidth="1"/>
    <col min="11341" max="11520" width="2.25" style="10"/>
    <col min="11521" max="11521" width="2.25" style="10" customWidth="1"/>
    <col min="11522" max="11526" width="3.25" style="10" customWidth="1"/>
    <col min="11527" max="11527" width="1.5" style="10" customWidth="1"/>
    <col min="11528" max="11539" width="3.25" style="10" customWidth="1"/>
    <col min="11540" max="11540" width="1.625" style="10" customWidth="1"/>
    <col min="11541" max="11545" width="3.25" style="10" customWidth="1"/>
    <col min="11546" max="11546" width="1.5" style="10" customWidth="1"/>
    <col min="11547" max="11558" width="3.25" style="10" customWidth="1"/>
    <col min="11559" max="11559" width="1.5" style="10" customWidth="1"/>
    <col min="11560" max="11564" width="3.25" style="10" customWidth="1"/>
    <col min="11565" max="11565" width="1.5" style="10" customWidth="1"/>
    <col min="11566" max="11577" width="3.25" style="10" customWidth="1"/>
    <col min="11578" max="11578" width="1.625" style="10" customWidth="1"/>
    <col min="11579" max="11583" width="3.25" style="10" customWidth="1"/>
    <col min="11584" max="11584" width="1.5" style="10" customWidth="1"/>
    <col min="11585" max="11596" width="3.25" style="10" customWidth="1"/>
    <col min="11597" max="11776" width="2.25" style="10"/>
    <col min="11777" max="11777" width="2.25" style="10" customWidth="1"/>
    <col min="11778" max="11782" width="3.25" style="10" customWidth="1"/>
    <col min="11783" max="11783" width="1.5" style="10" customWidth="1"/>
    <col min="11784" max="11795" width="3.25" style="10" customWidth="1"/>
    <col min="11796" max="11796" width="1.625" style="10" customWidth="1"/>
    <col min="11797" max="11801" width="3.25" style="10" customWidth="1"/>
    <col min="11802" max="11802" width="1.5" style="10" customWidth="1"/>
    <col min="11803" max="11814" width="3.25" style="10" customWidth="1"/>
    <col min="11815" max="11815" width="1.5" style="10" customWidth="1"/>
    <col min="11816" max="11820" width="3.25" style="10" customWidth="1"/>
    <col min="11821" max="11821" width="1.5" style="10" customWidth="1"/>
    <col min="11822" max="11833" width="3.25" style="10" customWidth="1"/>
    <col min="11834" max="11834" width="1.625" style="10" customWidth="1"/>
    <col min="11835" max="11839" width="3.25" style="10" customWidth="1"/>
    <col min="11840" max="11840" width="1.5" style="10" customWidth="1"/>
    <col min="11841" max="11852" width="3.25" style="10" customWidth="1"/>
    <col min="11853" max="12032" width="2.25" style="10"/>
    <col min="12033" max="12033" width="2.25" style="10" customWidth="1"/>
    <col min="12034" max="12038" width="3.25" style="10" customWidth="1"/>
    <col min="12039" max="12039" width="1.5" style="10" customWidth="1"/>
    <col min="12040" max="12051" width="3.25" style="10" customWidth="1"/>
    <col min="12052" max="12052" width="1.625" style="10" customWidth="1"/>
    <col min="12053" max="12057" width="3.25" style="10" customWidth="1"/>
    <col min="12058" max="12058" width="1.5" style="10" customWidth="1"/>
    <col min="12059" max="12070" width="3.25" style="10" customWidth="1"/>
    <col min="12071" max="12071" width="1.5" style="10" customWidth="1"/>
    <col min="12072" max="12076" width="3.25" style="10" customWidth="1"/>
    <col min="12077" max="12077" width="1.5" style="10" customWidth="1"/>
    <col min="12078" max="12089" width="3.25" style="10" customWidth="1"/>
    <col min="12090" max="12090" width="1.625" style="10" customWidth="1"/>
    <col min="12091" max="12095" width="3.25" style="10" customWidth="1"/>
    <col min="12096" max="12096" width="1.5" style="10" customWidth="1"/>
    <col min="12097" max="12108" width="3.25" style="10" customWidth="1"/>
    <col min="12109" max="12288" width="2.25" style="10"/>
    <col min="12289" max="12289" width="2.25" style="10" customWidth="1"/>
    <col min="12290" max="12294" width="3.25" style="10" customWidth="1"/>
    <col min="12295" max="12295" width="1.5" style="10" customWidth="1"/>
    <col min="12296" max="12307" width="3.25" style="10" customWidth="1"/>
    <col min="12308" max="12308" width="1.625" style="10" customWidth="1"/>
    <col min="12309" max="12313" width="3.25" style="10" customWidth="1"/>
    <col min="12314" max="12314" width="1.5" style="10" customWidth="1"/>
    <col min="12315" max="12326" width="3.25" style="10" customWidth="1"/>
    <col min="12327" max="12327" width="1.5" style="10" customWidth="1"/>
    <col min="12328" max="12332" width="3.25" style="10" customWidth="1"/>
    <col min="12333" max="12333" width="1.5" style="10" customWidth="1"/>
    <col min="12334" max="12345" width="3.25" style="10" customWidth="1"/>
    <col min="12346" max="12346" width="1.625" style="10" customWidth="1"/>
    <col min="12347" max="12351" width="3.25" style="10" customWidth="1"/>
    <col min="12352" max="12352" width="1.5" style="10" customWidth="1"/>
    <col min="12353" max="12364" width="3.25" style="10" customWidth="1"/>
    <col min="12365" max="12544" width="2.25" style="10"/>
    <col min="12545" max="12545" width="2.25" style="10" customWidth="1"/>
    <col min="12546" max="12550" width="3.25" style="10" customWidth="1"/>
    <col min="12551" max="12551" width="1.5" style="10" customWidth="1"/>
    <col min="12552" max="12563" width="3.25" style="10" customWidth="1"/>
    <col min="12564" max="12564" width="1.625" style="10" customWidth="1"/>
    <col min="12565" max="12569" width="3.25" style="10" customWidth="1"/>
    <col min="12570" max="12570" width="1.5" style="10" customWidth="1"/>
    <col min="12571" max="12582" width="3.25" style="10" customWidth="1"/>
    <col min="12583" max="12583" width="1.5" style="10" customWidth="1"/>
    <col min="12584" max="12588" width="3.25" style="10" customWidth="1"/>
    <col min="12589" max="12589" width="1.5" style="10" customWidth="1"/>
    <col min="12590" max="12601" width="3.25" style="10" customWidth="1"/>
    <col min="12602" max="12602" width="1.625" style="10" customWidth="1"/>
    <col min="12603" max="12607" width="3.25" style="10" customWidth="1"/>
    <col min="12608" max="12608" width="1.5" style="10" customWidth="1"/>
    <col min="12609" max="12620" width="3.25" style="10" customWidth="1"/>
    <col min="12621" max="12800" width="2.25" style="10"/>
    <col min="12801" max="12801" width="2.25" style="10" customWidth="1"/>
    <col min="12802" max="12806" width="3.25" style="10" customWidth="1"/>
    <col min="12807" max="12807" width="1.5" style="10" customWidth="1"/>
    <col min="12808" max="12819" width="3.25" style="10" customWidth="1"/>
    <col min="12820" max="12820" width="1.625" style="10" customWidth="1"/>
    <col min="12821" max="12825" width="3.25" style="10" customWidth="1"/>
    <col min="12826" max="12826" width="1.5" style="10" customWidth="1"/>
    <col min="12827" max="12838" width="3.25" style="10" customWidth="1"/>
    <col min="12839" max="12839" width="1.5" style="10" customWidth="1"/>
    <col min="12840" max="12844" width="3.25" style="10" customWidth="1"/>
    <col min="12845" max="12845" width="1.5" style="10" customWidth="1"/>
    <col min="12846" max="12857" width="3.25" style="10" customWidth="1"/>
    <col min="12858" max="12858" width="1.625" style="10" customWidth="1"/>
    <col min="12859" max="12863" width="3.25" style="10" customWidth="1"/>
    <col min="12864" max="12864" width="1.5" style="10" customWidth="1"/>
    <col min="12865" max="12876" width="3.25" style="10" customWidth="1"/>
    <col min="12877" max="13056" width="2.25" style="10"/>
    <col min="13057" max="13057" width="2.25" style="10" customWidth="1"/>
    <col min="13058" max="13062" width="3.25" style="10" customWidth="1"/>
    <col min="13063" max="13063" width="1.5" style="10" customWidth="1"/>
    <col min="13064" max="13075" width="3.25" style="10" customWidth="1"/>
    <col min="13076" max="13076" width="1.625" style="10" customWidth="1"/>
    <col min="13077" max="13081" width="3.25" style="10" customWidth="1"/>
    <col min="13082" max="13082" width="1.5" style="10" customWidth="1"/>
    <col min="13083" max="13094" width="3.25" style="10" customWidth="1"/>
    <col min="13095" max="13095" width="1.5" style="10" customWidth="1"/>
    <col min="13096" max="13100" width="3.25" style="10" customWidth="1"/>
    <col min="13101" max="13101" width="1.5" style="10" customWidth="1"/>
    <col min="13102" max="13113" width="3.25" style="10" customWidth="1"/>
    <col min="13114" max="13114" width="1.625" style="10" customWidth="1"/>
    <col min="13115" max="13119" width="3.25" style="10" customWidth="1"/>
    <col min="13120" max="13120" width="1.5" style="10" customWidth="1"/>
    <col min="13121" max="13132" width="3.25" style="10" customWidth="1"/>
    <col min="13133" max="13312" width="2.25" style="10"/>
    <col min="13313" max="13313" width="2.25" style="10" customWidth="1"/>
    <col min="13314" max="13318" width="3.25" style="10" customWidth="1"/>
    <col min="13319" max="13319" width="1.5" style="10" customWidth="1"/>
    <col min="13320" max="13331" width="3.25" style="10" customWidth="1"/>
    <col min="13332" max="13332" width="1.625" style="10" customWidth="1"/>
    <col min="13333" max="13337" width="3.25" style="10" customWidth="1"/>
    <col min="13338" max="13338" width="1.5" style="10" customWidth="1"/>
    <col min="13339" max="13350" width="3.25" style="10" customWidth="1"/>
    <col min="13351" max="13351" width="1.5" style="10" customWidth="1"/>
    <col min="13352" max="13356" width="3.25" style="10" customWidth="1"/>
    <col min="13357" max="13357" width="1.5" style="10" customWidth="1"/>
    <col min="13358" max="13369" width="3.25" style="10" customWidth="1"/>
    <col min="13370" max="13370" width="1.625" style="10" customWidth="1"/>
    <col min="13371" max="13375" width="3.25" style="10" customWidth="1"/>
    <col min="13376" max="13376" width="1.5" style="10" customWidth="1"/>
    <col min="13377" max="13388" width="3.25" style="10" customWidth="1"/>
    <col min="13389" max="13568" width="2.25" style="10"/>
    <col min="13569" max="13569" width="2.25" style="10" customWidth="1"/>
    <col min="13570" max="13574" width="3.25" style="10" customWidth="1"/>
    <col min="13575" max="13575" width="1.5" style="10" customWidth="1"/>
    <col min="13576" max="13587" width="3.25" style="10" customWidth="1"/>
    <col min="13588" max="13588" width="1.625" style="10" customWidth="1"/>
    <col min="13589" max="13593" width="3.25" style="10" customWidth="1"/>
    <col min="13594" max="13594" width="1.5" style="10" customWidth="1"/>
    <col min="13595" max="13606" width="3.25" style="10" customWidth="1"/>
    <col min="13607" max="13607" width="1.5" style="10" customWidth="1"/>
    <col min="13608" max="13612" width="3.25" style="10" customWidth="1"/>
    <col min="13613" max="13613" width="1.5" style="10" customWidth="1"/>
    <col min="13614" max="13625" width="3.25" style="10" customWidth="1"/>
    <col min="13626" max="13626" width="1.625" style="10" customWidth="1"/>
    <col min="13627" max="13631" width="3.25" style="10" customWidth="1"/>
    <col min="13632" max="13632" width="1.5" style="10" customWidth="1"/>
    <col min="13633" max="13644" width="3.25" style="10" customWidth="1"/>
    <col min="13645" max="13824" width="2.25" style="10"/>
    <col min="13825" max="13825" width="2.25" style="10" customWidth="1"/>
    <col min="13826" max="13830" width="3.25" style="10" customWidth="1"/>
    <col min="13831" max="13831" width="1.5" style="10" customWidth="1"/>
    <col min="13832" max="13843" width="3.25" style="10" customWidth="1"/>
    <col min="13844" max="13844" width="1.625" style="10" customWidth="1"/>
    <col min="13845" max="13849" width="3.25" style="10" customWidth="1"/>
    <col min="13850" max="13850" width="1.5" style="10" customWidth="1"/>
    <col min="13851" max="13862" width="3.25" style="10" customWidth="1"/>
    <col min="13863" max="13863" width="1.5" style="10" customWidth="1"/>
    <col min="13864" max="13868" width="3.25" style="10" customWidth="1"/>
    <col min="13869" max="13869" width="1.5" style="10" customWidth="1"/>
    <col min="13870" max="13881" width="3.25" style="10" customWidth="1"/>
    <col min="13882" max="13882" width="1.625" style="10" customWidth="1"/>
    <col min="13883" max="13887" width="3.25" style="10" customWidth="1"/>
    <col min="13888" max="13888" width="1.5" style="10" customWidth="1"/>
    <col min="13889" max="13900" width="3.25" style="10" customWidth="1"/>
    <col min="13901" max="14080" width="2.25" style="10"/>
    <col min="14081" max="14081" width="2.25" style="10" customWidth="1"/>
    <col min="14082" max="14086" width="3.25" style="10" customWidth="1"/>
    <col min="14087" max="14087" width="1.5" style="10" customWidth="1"/>
    <col min="14088" max="14099" width="3.25" style="10" customWidth="1"/>
    <col min="14100" max="14100" width="1.625" style="10" customWidth="1"/>
    <col min="14101" max="14105" width="3.25" style="10" customWidth="1"/>
    <col min="14106" max="14106" width="1.5" style="10" customWidth="1"/>
    <col min="14107" max="14118" width="3.25" style="10" customWidth="1"/>
    <col min="14119" max="14119" width="1.5" style="10" customWidth="1"/>
    <col min="14120" max="14124" width="3.25" style="10" customWidth="1"/>
    <col min="14125" max="14125" width="1.5" style="10" customWidth="1"/>
    <col min="14126" max="14137" width="3.25" style="10" customWidth="1"/>
    <col min="14138" max="14138" width="1.625" style="10" customWidth="1"/>
    <col min="14139" max="14143" width="3.25" style="10" customWidth="1"/>
    <col min="14144" max="14144" width="1.5" style="10" customWidth="1"/>
    <col min="14145" max="14156" width="3.25" style="10" customWidth="1"/>
    <col min="14157" max="14336" width="2.25" style="10"/>
    <col min="14337" max="14337" width="2.25" style="10" customWidth="1"/>
    <col min="14338" max="14342" width="3.25" style="10" customWidth="1"/>
    <col min="14343" max="14343" width="1.5" style="10" customWidth="1"/>
    <col min="14344" max="14355" width="3.25" style="10" customWidth="1"/>
    <col min="14356" max="14356" width="1.625" style="10" customWidth="1"/>
    <col min="14357" max="14361" width="3.25" style="10" customWidth="1"/>
    <col min="14362" max="14362" width="1.5" style="10" customWidth="1"/>
    <col min="14363" max="14374" width="3.25" style="10" customWidth="1"/>
    <col min="14375" max="14375" width="1.5" style="10" customWidth="1"/>
    <col min="14376" max="14380" width="3.25" style="10" customWidth="1"/>
    <col min="14381" max="14381" width="1.5" style="10" customWidth="1"/>
    <col min="14382" max="14393" width="3.25" style="10" customWidth="1"/>
    <col min="14394" max="14394" width="1.625" style="10" customWidth="1"/>
    <col min="14395" max="14399" width="3.25" style="10" customWidth="1"/>
    <col min="14400" max="14400" width="1.5" style="10" customWidth="1"/>
    <col min="14401" max="14412" width="3.25" style="10" customWidth="1"/>
    <col min="14413" max="14592" width="2.25" style="10"/>
    <col min="14593" max="14593" width="2.25" style="10" customWidth="1"/>
    <col min="14594" max="14598" width="3.25" style="10" customWidth="1"/>
    <col min="14599" max="14599" width="1.5" style="10" customWidth="1"/>
    <col min="14600" max="14611" width="3.25" style="10" customWidth="1"/>
    <col min="14612" max="14612" width="1.625" style="10" customWidth="1"/>
    <col min="14613" max="14617" width="3.25" style="10" customWidth="1"/>
    <col min="14618" max="14618" width="1.5" style="10" customWidth="1"/>
    <col min="14619" max="14630" width="3.25" style="10" customWidth="1"/>
    <col min="14631" max="14631" width="1.5" style="10" customWidth="1"/>
    <col min="14632" max="14636" width="3.25" style="10" customWidth="1"/>
    <col min="14637" max="14637" width="1.5" style="10" customWidth="1"/>
    <col min="14638" max="14649" width="3.25" style="10" customWidth="1"/>
    <col min="14650" max="14650" width="1.625" style="10" customWidth="1"/>
    <col min="14651" max="14655" width="3.25" style="10" customWidth="1"/>
    <col min="14656" max="14656" width="1.5" style="10" customWidth="1"/>
    <col min="14657" max="14668" width="3.25" style="10" customWidth="1"/>
    <col min="14669" max="14848" width="2.25" style="10"/>
    <col min="14849" max="14849" width="2.25" style="10" customWidth="1"/>
    <col min="14850" max="14854" width="3.25" style="10" customWidth="1"/>
    <col min="14855" max="14855" width="1.5" style="10" customWidth="1"/>
    <col min="14856" max="14867" width="3.25" style="10" customWidth="1"/>
    <col min="14868" max="14868" width="1.625" style="10" customWidth="1"/>
    <col min="14869" max="14873" width="3.25" style="10" customWidth="1"/>
    <col min="14874" max="14874" width="1.5" style="10" customWidth="1"/>
    <col min="14875" max="14886" width="3.25" style="10" customWidth="1"/>
    <col min="14887" max="14887" width="1.5" style="10" customWidth="1"/>
    <col min="14888" max="14892" width="3.25" style="10" customWidth="1"/>
    <col min="14893" max="14893" width="1.5" style="10" customWidth="1"/>
    <col min="14894" max="14905" width="3.25" style="10" customWidth="1"/>
    <col min="14906" max="14906" width="1.625" style="10" customWidth="1"/>
    <col min="14907" max="14911" width="3.25" style="10" customWidth="1"/>
    <col min="14912" max="14912" width="1.5" style="10" customWidth="1"/>
    <col min="14913" max="14924" width="3.25" style="10" customWidth="1"/>
    <col min="14925" max="15104" width="2.25" style="10"/>
    <col min="15105" max="15105" width="2.25" style="10" customWidth="1"/>
    <col min="15106" max="15110" width="3.25" style="10" customWidth="1"/>
    <col min="15111" max="15111" width="1.5" style="10" customWidth="1"/>
    <col min="15112" max="15123" width="3.25" style="10" customWidth="1"/>
    <col min="15124" max="15124" width="1.625" style="10" customWidth="1"/>
    <col min="15125" max="15129" width="3.25" style="10" customWidth="1"/>
    <col min="15130" max="15130" width="1.5" style="10" customWidth="1"/>
    <col min="15131" max="15142" width="3.25" style="10" customWidth="1"/>
    <col min="15143" max="15143" width="1.5" style="10" customWidth="1"/>
    <col min="15144" max="15148" width="3.25" style="10" customWidth="1"/>
    <col min="15149" max="15149" width="1.5" style="10" customWidth="1"/>
    <col min="15150" max="15161" width="3.25" style="10" customWidth="1"/>
    <col min="15162" max="15162" width="1.625" style="10" customWidth="1"/>
    <col min="15163" max="15167" width="3.25" style="10" customWidth="1"/>
    <col min="15168" max="15168" width="1.5" style="10" customWidth="1"/>
    <col min="15169" max="15180" width="3.25" style="10" customWidth="1"/>
    <col min="15181" max="15360" width="2.25" style="10"/>
    <col min="15361" max="15361" width="2.25" style="10" customWidth="1"/>
    <col min="15362" max="15366" width="3.25" style="10" customWidth="1"/>
    <col min="15367" max="15367" width="1.5" style="10" customWidth="1"/>
    <col min="15368" max="15379" width="3.25" style="10" customWidth="1"/>
    <col min="15380" max="15380" width="1.625" style="10" customWidth="1"/>
    <col min="15381" max="15385" width="3.25" style="10" customWidth="1"/>
    <col min="15386" max="15386" width="1.5" style="10" customWidth="1"/>
    <col min="15387" max="15398" width="3.25" style="10" customWidth="1"/>
    <col min="15399" max="15399" width="1.5" style="10" customWidth="1"/>
    <col min="15400" max="15404" width="3.25" style="10" customWidth="1"/>
    <col min="15405" max="15405" width="1.5" style="10" customWidth="1"/>
    <col min="15406" max="15417" width="3.25" style="10" customWidth="1"/>
    <col min="15418" max="15418" width="1.625" style="10" customWidth="1"/>
    <col min="15419" max="15423" width="3.25" style="10" customWidth="1"/>
    <col min="15424" max="15424" width="1.5" style="10" customWidth="1"/>
    <col min="15425" max="15436" width="3.25" style="10" customWidth="1"/>
    <col min="15437" max="15616" width="2.25" style="10"/>
    <col min="15617" max="15617" width="2.25" style="10" customWidth="1"/>
    <col min="15618" max="15622" width="3.25" style="10" customWidth="1"/>
    <col min="15623" max="15623" width="1.5" style="10" customWidth="1"/>
    <col min="15624" max="15635" width="3.25" style="10" customWidth="1"/>
    <col min="15636" max="15636" width="1.625" style="10" customWidth="1"/>
    <col min="15637" max="15641" width="3.25" style="10" customWidth="1"/>
    <col min="15642" max="15642" width="1.5" style="10" customWidth="1"/>
    <col min="15643" max="15654" width="3.25" style="10" customWidth="1"/>
    <col min="15655" max="15655" width="1.5" style="10" customWidth="1"/>
    <col min="15656" max="15660" width="3.25" style="10" customWidth="1"/>
    <col min="15661" max="15661" width="1.5" style="10" customWidth="1"/>
    <col min="15662" max="15673" width="3.25" style="10" customWidth="1"/>
    <col min="15674" max="15674" width="1.625" style="10" customWidth="1"/>
    <col min="15675" max="15679" width="3.25" style="10" customWidth="1"/>
    <col min="15680" max="15680" width="1.5" style="10" customWidth="1"/>
    <col min="15681" max="15692" width="3.25" style="10" customWidth="1"/>
    <col min="15693" max="15872" width="2.25" style="10"/>
    <col min="15873" max="15873" width="2.25" style="10" customWidth="1"/>
    <col min="15874" max="15878" width="3.25" style="10" customWidth="1"/>
    <col min="15879" max="15879" width="1.5" style="10" customWidth="1"/>
    <col min="15880" max="15891" width="3.25" style="10" customWidth="1"/>
    <col min="15892" max="15892" width="1.625" style="10" customWidth="1"/>
    <col min="15893" max="15897" width="3.25" style="10" customWidth="1"/>
    <col min="15898" max="15898" width="1.5" style="10" customWidth="1"/>
    <col min="15899" max="15910" width="3.25" style="10" customWidth="1"/>
    <col min="15911" max="15911" width="1.5" style="10" customWidth="1"/>
    <col min="15912" max="15916" width="3.25" style="10" customWidth="1"/>
    <col min="15917" max="15917" width="1.5" style="10" customWidth="1"/>
    <col min="15918" max="15929" width="3.25" style="10" customWidth="1"/>
    <col min="15930" max="15930" width="1.625" style="10" customWidth="1"/>
    <col min="15931" max="15935" width="3.25" style="10" customWidth="1"/>
    <col min="15936" max="15936" width="1.5" style="10" customWidth="1"/>
    <col min="15937" max="15948" width="3.25" style="10" customWidth="1"/>
    <col min="15949" max="16128" width="2.25" style="10"/>
    <col min="16129" max="16129" width="2.25" style="10" customWidth="1"/>
    <col min="16130" max="16134" width="3.25" style="10" customWidth="1"/>
    <col min="16135" max="16135" width="1.5" style="10" customWidth="1"/>
    <col min="16136" max="16147" width="3.25" style="10" customWidth="1"/>
    <col min="16148" max="16148" width="1.625" style="10" customWidth="1"/>
    <col min="16149" max="16153" width="3.25" style="10" customWidth="1"/>
    <col min="16154" max="16154" width="1.5" style="10" customWidth="1"/>
    <col min="16155" max="16166" width="3.25" style="10" customWidth="1"/>
    <col min="16167" max="16167" width="1.5" style="10" customWidth="1"/>
    <col min="16168" max="16172" width="3.25" style="10" customWidth="1"/>
    <col min="16173" max="16173" width="1.5" style="10" customWidth="1"/>
    <col min="16174" max="16185" width="3.25" style="10" customWidth="1"/>
    <col min="16186" max="16186" width="1.625" style="10" customWidth="1"/>
    <col min="16187" max="16191" width="3.25" style="10" customWidth="1"/>
    <col min="16192" max="16192" width="1.5" style="10" customWidth="1"/>
    <col min="16193" max="16204" width="3.25" style="10" customWidth="1"/>
    <col min="16205" max="16384" width="2.25" style="10"/>
  </cols>
  <sheetData>
    <row r="1" spans="1:76" ht="24" customHeight="1" x14ac:dyDescent="0.2">
      <c r="A1" s="291" t="s">
        <v>54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39"/>
    </row>
    <row r="2" spans="1:76" ht="15.75" customHeight="1" thickBot="1" x14ac:dyDescent="0.2">
      <c r="AM2" s="41"/>
      <c r="BP2" s="292" t="s">
        <v>598</v>
      </c>
      <c r="BQ2" s="243"/>
      <c r="BR2" s="243"/>
      <c r="BS2" s="243"/>
      <c r="BT2" s="243"/>
      <c r="BU2" s="243"/>
      <c r="BV2" s="243"/>
      <c r="BW2" s="243"/>
      <c r="BX2" s="243"/>
    </row>
    <row r="3" spans="1:76" ht="22.5" customHeight="1" x14ac:dyDescent="0.15">
      <c r="B3" s="293" t="s">
        <v>55</v>
      </c>
      <c r="C3" s="293"/>
      <c r="D3" s="293"/>
      <c r="E3" s="293"/>
      <c r="F3" s="293"/>
      <c r="G3" s="294"/>
      <c r="H3" s="296" t="s">
        <v>56</v>
      </c>
      <c r="I3" s="296"/>
      <c r="J3" s="296"/>
      <c r="K3" s="297" t="s">
        <v>5</v>
      </c>
      <c r="L3" s="296"/>
      <c r="M3" s="296"/>
      <c r="N3" s="296"/>
      <c r="O3" s="296"/>
      <c r="P3" s="296"/>
      <c r="Q3" s="296"/>
      <c r="R3" s="296"/>
      <c r="S3" s="296"/>
      <c r="T3" s="42"/>
      <c r="U3" s="296" t="s">
        <v>55</v>
      </c>
      <c r="V3" s="296"/>
      <c r="W3" s="296"/>
      <c r="X3" s="296"/>
      <c r="Y3" s="296"/>
      <c r="Z3" s="298"/>
      <c r="AA3" s="296" t="s">
        <v>56</v>
      </c>
      <c r="AB3" s="296"/>
      <c r="AC3" s="298"/>
      <c r="AD3" s="296" t="s">
        <v>5</v>
      </c>
      <c r="AE3" s="296"/>
      <c r="AF3" s="296"/>
      <c r="AG3" s="296"/>
      <c r="AH3" s="296"/>
      <c r="AI3" s="296"/>
      <c r="AJ3" s="296"/>
      <c r="AK3" s="296"/>
      <c r="AL3" s="299"/>
      <c r="AM3" s="43"/>
      <c r="AN3" s="293" t="s">
        <v>57</v>
      </c>
      <c r="AO3" s="293"/>
      <c r="AP3" s="293"/>
      <c r="AQ3" s="293"/>
      <c r="AR3" s="293"/>
      <c r="AS3" s="294"/>
      <c r="AT3" s="296" t="s">
        <v>2</v>
      </c>
      <c r="AU3" s="296"/>
      <c r="AV3" s="296"/>
      <c r="AW3" s="297" t="s">
        <v>5</v>
      </c>
      <c r="AX3" s="296"/>
      <c r="AY3" s="296"/>
      <c r="AZ3" s="296"/>
      <c r="BA3" s="296"/>
      <c r="BB3" s="296"/>
      <c r="BC3" s="296"/>
      <c r="BD3" s="296"/>
      <c r="BE3" s="296"/>
      <c r="BF3" s="42"/>
      <c r="BG3" s="293" t="s">
        <v>57</v>
      </c>
      <c r="BH3" s="293"/>
      <c r="BI3" s="293"/>
      <c r="BJ3" s="293"/>
      <c r="BK3" s="293"/>
      <c r="BL3" s="294"/>
      <c r="BM3" s="297" t="s">
        <v>2</v>
      </c>
      <c r="BN3" s="296"/>
      <c r="BO3" s="298"/>
      <c r="BP3" s="297" t="s">
        <v>5</v>
      </c>
      <c r="BQ3" s="296"/>
      <c r="BR3" s="296"/>
      <c r="BS3" s="296"/>
      <c r="BT3" s="296"/>
      <c r="BU3" s="296"/>
      <c r="BV3" s="296"/>
      <c r="BW3" s="296"/>
      <c r="BX3" s="296"/>
    </row>
    <row r="4" spans="1:76" ht="22.5" customHeight="1" x14ac:dyDescent="0.15">
      <c r="B4" s="264"/>
      <c r="C4" s="264"/>
      <c r="D4" s="264"/>
      <c r="E4" s="264"/>
      <c r="F4" s="264"/>
      <c r="G4" s="295"/>
      <c r="H4" s="280"/>
      <c r="I4" s="280"/>
      <c r="J4" s="280"/>
      <c r="K4" s="300" t="s">
        <v>3</v>
      </c>
      <c r="L4" s="300"/>
      <c r="M4" s="300"/>
      <c r="N4" s="300" t="s">
        <v>4</v>
      </c>
      <c r="O4" s="300"/>
      <c r="P4" s="300"/>
      <c r="Q4" s="280" t="s">
        <v>58</v>
      </c>
      <c r="R4" s="280"/>
      <c r="S4" s="280"/>
      <c r="T4" s="44"/>
      <c r="U4" s="280"/>
      <c r="V4" s="280"/>
      <c r="W4" s="280"/>
      <c r="X4" s="280"/>
      <c r="Y4" s="280"/>
      <c r="Z4" s="281"/>
      <c r="AA4" s="280"/>
      <c r="AB4" s="280"/>
      <c r="AC4" s="281"/>
      <c r="AD4" s="280" t="s">
        <v>3</v>
      </c>
      <c r="AE4" s="280"/>
      <c r="AF4" s="280"/>
      <c r="AG4" s="279" t="s">
        <v>4</v>
      </c>
      <c r="AH4" s="280"/>
      <c r="AI4" s="281"/>
      <c r="AJ4" s="280" t="s">
        <v>58</v>
      </c>
      <c r="AK4" s="280"/>
      <c r="AL4" s="301"/>
      <c r="AM4" s="45"/>
      <c r="AN4" s="264"/>
      <c r="AO4" s="264"/>
      <c r="AP4" s="264"/>
      <c r="AQ4" s="264"/>
      <c r="AR4" s="264"/>
      <c r="AS4" s="295"/>
      <c r="AT4" s="280"/>
      <c r="AU4" s="280"/>
      <c r="AV4" s="280"/>
      <c r="AW4" s="300" t="s">
        <v>3</v>
      </c>
      <c r="AX4" s="300"/>
      <c r="AY4" s="300"/>
      <c r="AZ4" s="300" t="s">
        <v>4</v>
      </c>
      <c r="BA4" s="300"/>
      <c r="BB4" s="300"/>
      <c r="BC4" s="280" t="s">
        <v>58</v>
      </c>
      <c r="BD4" s="280"/>
      <c r="BE4" s="280"/>
      <c r="BF4" s="44"/>
      <c r="BG4" s="264"/>
      <c r="BH4" s="264"/>
      <c r="BI4" s="264"/>
      <c r="BJ4" s="264"/>
      <c r="BK4" s="264"/>
      <c r="BL4" s="295"/>
      <c r="BM4" s="279"/>
      <c r="BN4" s="280"/>
      <c r="BO4" s="281"/>
      <c r="BP4" s="279" t="s">
        <v>3</v>
      </c>
      <c r="BQ4" s="280"/>
      <c r="BR4" s="280"/>
      <c r="BS4" s="279" t="s">
        <v>4</v>
      </c>
      <c r="BT4" s="280"/>
      <c r="BU4" s="281"/>
      <c r="BV4" s="280" t="s">
        <v>58</v>
      </c>
      <c r="BW4" s="280"/>
      <c r="BX4" s="280"/>
    </row>
    <row r="5" spans="1:76" ht="24.95" customHeight="1" x14ac:dyDescent="0.15">
      <c r="B5" s="285" t="s">
        <v>59</v>
      </c>
      <c r="C5" s="285"/>
      <c r="D5" s="285"/>
      <c r="E5" s="285"/>
      <c r="F5" s="285"/>
      <c r="G5" s="286"/>
      <c r="H5" s="282">
        <v>255</v>
      </c>
      <c r="I5" s="282"/>
      <c r="J5" s="282"/>
      <c r="K5" s="302">
        <v>280</v>
      </c>
      <c r="L5" s="302"/>
      <c r="M5" s="302"/>
      <c r="N5" s="302">
        <v>290</v>
      </c>
      <c r="O5" s="302"/>
      <c r="P5" s="302"/>
      <c r="Q5" s="302">
        <f>K5+N5</f>
        <v>570</v>
      </c>
      <c r="R5" s="302"/>
      <c r="S5" s="302"/>
      <c r="T5" s="46"/>
      <c r="U5" s="289" t="s">
        <v>60</v>
      </c>
      <c r="V5" s="289"/>
      <c r="W5" s="289"/>
      <c r="X5" s="289"/>
      <c r="Y5" s="289"/>
      <c r="Z5" s="290"/>
      <c r="AA5" s="302">
        <v>106</v>
      </c>
      <c r="AB5" s="302"/>
      <c r="AC5" s="302"/>
      <c r="AD5" s="283">
        <v>106</v>
      </c>
      <c r="AE5" s="283"/>
      <c r="AF5" s="283"/>
      <c r="AG5" s="283">
        <v>112</v>
      </c>
      <c r="AH5" s="283"/>
      <c r="AI5" s="283"/>
      <c r="AJ5" s="283">
        <f>AD5+AG5</f>
        <v>218</v>
      </c>
      <c r="AK5" s="283"/>
      <c r="AL5" s="284"/>
      <c r="AM5" s="59"/>
      <c r="AN5" s="285" t="s">
        <v>61</v>
      </c>
      <c r="AO5" s="285"/>
      <c r="AP5" s="285"/>
      <c r="AQ5" s="285"/>
      <c r="AR5" s="285"/>
      <c r="AS5" s="286"/>
      <c r="AT5" s="287">
        <v>0</v>
      </c>
      <c r="AU5" s="287"/>
      <c r="AV5" s="287"/>
      <c r="AW5" s="288">
        <v>0</v>
      </c>
      <c r="AX5" s="288"/>
      <c r="AY5" s="288"/>
      <c r="AZ5" s="288">
        <v>0</v>
      </c>
      <c r="BA5" s="288"/>
      <c r="BB5" s="288"/>
      <c r="BC5" s="288" t="s">
        <v>62</v>
      </c>
      <c r="BD5" s="288"/>
      <c r="BE5" s="287"/>
      <c r="BF5" s="46"/>
      <c r="BG5" s="289" t="s">
        <v>63</v>
      </c>
      <c r="BH5" s="289"/>
      <c r="BI5" s="289"/>
      <c r="BJ5" s="289"/>
      <c r="BK5" s="289"/>
      <c r="BL5" s="290"/>
      <c r="BM5" s="282">
        <v>8</v>
      </c>
      <c r="BN5" s="282"/>
      <c r="BO5" s="282"/>
      <c r="BP5" s="282">
        <v>11</v>
      </c>
      <c r="BQ5" s="282"/>
      <c r="BR5" s="282"/>
      <c r="BS5" s="282">
        <v>10</v>
      </c>
      <c r="BT5" s="282"/>
      <c r="BU5" s="282"/>
      <c r="BV5" s="282">
        <f>BP5+BS5</f>
        <v>21</v>
      </c>
      <c r="BW5" s="282"/>
      <c r="BX5" s="282"/>
    </row>
    <row r="6" spans="1:76" ht="24.95" customHeight="1" x14ac:dyDescent="0.15">
      <c r="B6" s="304" t="s">
        <v>64</v>
      </c>
      <c r="C6" s="304"/>
      <c r="D6" s="304"/>
      <c r="E6" s="304"/>
      <c r="F6" s="304"/>
      <c r="G6" s="305"/>
      <c r="H6" s="282">
        <v>185</v>
      </c>
      <c r="I6" s="282"/>
      <c r="J6" s="282"/>
      <c r="K6" s="302">
        <v>211</v>
      </c>
      <c r="L6" s="302"/>
      <c r="M6" s="302"/>
      <c r="N6" s="302">
        <v>223</v>
      </c>
      <c r="O6" s="302"/>
      <c r="P6" s="302"/>
      <c r="Q6" s="302">
        <f>K6+N6</f>
        <v>434</v>
      </c>
      <c r="R6" s="302"/>
      <c r="S6" s="302"/>
      <c r="T6" s="46"/>
      <c r="U6" s="289" t="s">
        <v>65</v>
      </c>
      <c r="V6" s="289"/>
      <c r="W6" s="289"/>
      <c r="X6" s="289"/>
      <c r="Y6" s="289"/>
      <c r="Z6" s="290"/>
      <c r="AA6" s="302">
        <v>59</v>
      </c>
      <c r="AB6" s="302"/>
      <c r="AC6" s="302"/>
      <c r="AD6" s="282">
        <v>68</v>
      </c>
      <c r="AE6" s="282"/>
      <c r="AF6" s="282"/>
      <c r="AG6" s="282">
        <v>79</v>
      </c>
      <c r="AH6" s="282"/>
      <c r="AI6" s="282"/>
      <c r="AJ6" s="282">
        <f>AD6+AG6</f>
        <v>147</v>
      </c>
      <c r="AK6" s="282"/>
      <c r="AL6" s="306"/>
      <c r="AM6" s="47"/>
      <c r="AN6" s="289" t="s">
        <v>66</v>
      </c>
      <c r="AO6" s="289"/>
      <c r="AP6" s="289"/>
      <c r="AQ6" s="289"/>
      <c r="AR6" s="289"/>
      <c r="AS6" s="290"/>
      <c r="AT6" s="282">
        <v>93</v>
      </c>
      <c r="AU6" s="282"/>
      <c r="AV6" s="282"/>
      <c r="AW6" s="302">
        <v>88</v>
      </c>
      <c r="AX6" s="302"/>
      <c r="AY6" s="302"/>
      <c r="AZ6" s="302">
        <v>102</v>
      </c>
      <c r="BA6" s="302"/>
      <c r="BB6" s="302"/>
      <c r="BC6" s="302">
        <f>AW6+AZ6</f>
        <v>190</v>
      </c>
      <c r="BD6" s="302"/>
      <c r="BE6" s="282"/>
      <c r="BF6" s="46"/>
      <c r="BG6" s="289" t="s">
        <v>67</v>
      </c>
      <c r="BH6" s="289"/>
      <c r="BI6" s="289"/>
      <c r="BJ6" s="289"/>
      <c r="BK6" s="289"/>
      <c r="BL6" s="290"/>
      <c r="BM6" s="303">
        <v>13</v>
      </c>
      <c r="BN6" s="282"/>
      <c r="BO6" s="282"/>
      <c r="BP6" s="302">
        <v>12</v>
      </c>
      <c r="BQ6" s="302"/>
      <c r="BR6" s="302"/>
      <c r="BS6" s="302">
        <v>11</v>
      </c>
      <c r="BT6" s="302"/>
      <c r="BU6" s="302"/>
      <c r="BV6" s="282">
        <f t="shared" ref="BV6:BV24" si="0">BP6+BS6</f>
        <v>23</v>
      </c>
      <c r="BW6" s="282"/>
      <c r="BX6" s="282"/>
    </row>
    <row r="7" spans="1:76" ht="24.95" customHeight="1" x14ac:dyDescent="0.15">
      <c r="B7" s="289" t="s">
        <v>68</v>
      </c>
      <c r="C7" s="289"/>
      <c r="D7" s="289"/>
      <c r="E7" s="289"/>
      <c r="F7" s="289"/>
      <c r="G7" s="290"/>
      <c r="H7" s="282">
        <v>137</v>
      </c>
      <c r="I7" s="282"/>
      <c r="J7" s="282"/>
      <c r="K7" s="302">
        <v>139</v>
      </c>
      <c r="L7" s="302"/>
      <c r="M7" s="302"/>
      <c r="N7" s="302">
        <v>139</v>
      </c>
      <c r="O7" s="302"/>
      <c r="P7" s="302"/>
      <c r="Q7" s="302">
        <f>K7+N7</f>
        <v>278</v>
      </c>
      <c r="R7" s="302"/>
      <c r="S7" s="302"/>
      <c r="T7" s="46"/>
      <c r="U7" s="289" t="s">
        <v>69</v>
      </c>
      <c r="V7" s="289"/>
      <c r="W7" s="289"/>
      <c r="X7" s="289"/>
      <c r="Y7" s="289"/>
      <c r="Z7" s="290"/>
      <c r="AA7" s="302">
        <v>95</v>
      </c>
      <c r="AB7" s="302"/>
      <c r="AC7" s="302"/>
      <c r="AD7" s="282">
        <v>75</v>
      </c>
      <c r="AE7" s="282"/>
      <c r="AF7" s="282"/>
      <c r="AG7" s="282">
        <v>106</v>
      </c>
      <c r="AH7" s="282"/>
      <c r="AI7" s="282"/>
      <c r="AJ7" s="282">
        <f t="shared" ref="AJ7:AJ49" si="1">AD7+AG7</f>
        <v>181</v>
      </c>
      <c r="AK7" s="282"/>
      <c r="AL7" s="306"/>
      <c r="AM7" s="47"/>
      <c r="AN7" s="289" t="s">
        <v>70</v>
      </c>
      <c r="AO7" s="289"/>
      <c r="AP7" s="289"/>
      <c r="AQ7" s="289"/>
      <c r="AR7" s="289"/>
      <c r="AS7" s="290"/>
      <c r="AT7" s="282">
        <v>92</v>
      </c>
      <c r="AU7" s="282"/>
      <c r="AV7" s="282"/>
      <c r="AW7" s="302">
        <v>94</v>
      </c>
      <c r="AX7" s="302"/>
      <c r="AY7" s="302"/>
      <c r="AZ7" s="302">
        <v>117</v>
      </c>
      <c r="BA7" s="302"/>
      <c r="BB7" s="302"/>
      <c r="BC7" s="302">
        <f t="shared" ref="BC7:BC39" si="2">AW7+AZ7</f>
        <v>211</v>
      </c>
      <c r="BD7" s="302"/>
      <c r="BE7" s="282"/>
      <c r="BF7" s="48"/>
      <c r="BG7" s="289" t="s">
        <v>71</v>
      </c>
      <c r="BH7" s="289"/>
      <c r="BI7" s="289"/>
      <c r="BJ7" s="289"/>
      <c r="BK7" s="289"/>
      <c r="BL7" s="290"/>
      <c r="BM7" s="303">
        <v>46</v>
      </c>
      <c r="BN7" s="282"/>
      <c r="BO7" s="282"/>
      <c r="BP7" s="302">
        <v>72</v>
      </c>
      <c r="BQ7" s="302"/>
      <c r="BR7" s="302"/>
      <c r="BS7" s="302">
        <v>73</v>
      </c>
      <c r="BT7" s="302"/>
      <c r="BU7" s="302"/>
      <c r="BV7" s="282">
        <f t="shared" si="0"/>
        <v>145</v>
      </c>
      <c r="BW7" s="282"/>
      <c r="BX7" s="282"/>
    </row>
    <row r="8" spans="1:76" ht="24.95" customHeight="1" x14ac:dyDescent="0.15">
      <c r="B8" s="289" t="s">
        <v>72</v>
      </c>
      <c r="C8" s="289"/>
      <c r="D8" s="289"/>
      <c r="E8" s="289"/>
      <c r="F8" s="289"/>
      <c r="G8" s="290"/>
      <c r="H8" s="282">
        <v>248</v>
      </c>
      <c r="I8" s="282"/>
      <c r="J8" s="282"/>
      <c r="K8" s="302">
        <v>252</v>
      </c>
      <c r="L8" s="302"/>
      <c r="M8" s="302"/>
      <c r="N8" s="302">
        <v>270</v>
      </c>
      <c r="O8" s="302"/>
      <c r="P8" s="302"/>
      <c r="Q8" s="302">
        <f>K8+N8</f>
        <v>522</v>
      </c>
      <c r="R8" s="302"/>
      <c r="S8" s="302"/>
      <c r="T8" s="46"/>
      <c r="U8" s="289" t="s">
        <v>73</v>
      </c>
      <c r="V8" s="289"/>
      <c r="W8" s="289"/>
      <c r="X8" s="289"/>
      <c r="Y8" s="289"/>
      <c r="Z8" s="290"/>
      <c r="AA8" s="302">
        <v>42</v>
      </c>
      <c r="AB8" s="302"/>
      <c r="AC8" s="302"/>
      <c r="AD8" s="282">
        <v>44</v>
      </c>
      <c r="AE8" s="282"/>
      <c r="AF8" s="282"/>
      <c r="AG8" s="282">
        <v>51</v>
      </c>
      <c r="AH8" s="282"/>
      <c r="AI8" s="282"/>
      <c r="AJ8" s="282">
        <f t="shared" si="1"/>
        <v>95</v>
      </c>
      <c r="AK8" s="282"/>
      <c r="AL8" s="306"/>
      <c r="AM8" s="47"/>
      <c r="AN8" s="289" t="s">
        <v>74</v>
      </c>
      <c r="AO8" s="289"/>
      <c r="AP8" s="289"/>
      <c r="AQ8" s="289"/>
      <c r="AR8" s="289"/>
      <c r="AS8" s="290"/>
      <c r="AT8" s="282">
        <v>242</v>
      </c>
      <c r="AU8" s="282"/>
      <c r="AV8" s="282"/>
      <c r="AW8" s="302">
        <v>287</v>
      </c>
      <c r="AX8" s="302"/>
      <c r="AY8" s="302"/>
      <c r="AZ8" s="302">
        <v>281</v>
      </c>
      <c r="BA8" s="302"/>
      <c r="BB8" s="302"/>
      <c r="BC8" s="302">
        <f t="shared" si="2"/>
        <v>568</v>
      </c>
      <c r="BD8" s="302"/>
      <c r="BE8" s="282"/>
      <c r="BF8" s="46"/>
      <c r="BG8" s="289" t="s">
        <v>75</v>
      </c>
      <c r="BH8" s="289"/>
      <c r="BI8" s="289"/>
      <c r="BJ8" s="289"/>
      <c r="BK8" s="289"/>
      <c r="BL8" s="290"/>
      <c r="BM8" s="303">
        <v>1</v>
      </c>
      <c r="BN8" s="282"/>
      <c r="BO8" s="282"/>
      <c r="BP8" s="302">
        <v>1</v>
      </c>
      <c r="BQ8" s="302"/>
      <c r="BR8" s="302"/>
      <c r="BS8" s="302">
        <v>1</v>
      </c>
      <c r="BT8" s="302"/>
      <c r="BU8" s="302"/>
      <c r="BV8" s="282">
        <f t="shared" si="0"/>
        <v>2</v>
      </c>
      <c r="BW8" s="282"/>
      <c r="BX8" s="282"/>
    </row>
    <row r="9" spans="1:76" ht="24.95" customHeight="1" x14ac:dyDescent="0.15">
      <c r="B9" s="289" t="s">
        <v>76</v>
      </c>
      <c r="C9" s="289"/>
      <c r="D9" s="289"/>
      <c r="E9" s="289"/>
      <c r="F9" s="289"/>
      <c r="G9" s="290"/>
      <c r="H9" s="287">
        <v>0</v>
      </c>
      <c r="I9" s="287"/>
      <c r="J9" s="287"/>
      <c r="K9" s="288">
        <v>0</v>
      </c>
      <c r="L9" s="288"/>
      <c r="M9" s="288"/>
      <c r="N9" s="288">
        <v>0</v>
      </c>
      <c r="O9" s="288"/>
      <c r="P9" s="288"/>
      <c r="Q9" s="288" t="s">
        <v>77</v>
      </c>
      <c r="R9" s="288"/>
      <c r="S9" s="288"/>
      <c r="T9" s="48"/>
      <c r="U9" s="289" t="s">
        <v>78</v>
      </c>
      <c r="V9" s="289"/>
      <c r="W9" s="289"/>
      <c r="X9" s="289"/>
      <c r="Y9" s="289"/>
      <c r="Z9" s="290"/>
      <c r="AA9" s="302">
        <v>142</v>
      </c>
      <c r="AB9" s="302"/>
      <c r="AC9" s="302"/>
      <c r="AD9" s="282">
        <v>130</v>
      </c>
      <c r="AE9" s="282"/>
      <c r="AF9" s="282"/>
      <c r="AG9" s="282">
        <v>144</v>
      </c>
      <c r="AH9" s="282"/>
      <c r="AI9" s="282"/>
      <c r="AJ9" s="282">
        <f t="shared" si="1"/>
        <v>274</v>
      </c>
      <c r="AK9" s="282"/>
      <c r="AL9" s="306"/>
      <c r="AM9" s="47"/>
      <c r="AN9" s="289" t="s">
        <v>79</v>
      </c>
      <c r="AO9" s="289"/>
      <c r="AP9" s="289"/>
      <c r="AQ9" s="289"/>
      <c r="AR9" s="289"/>
      <c r="AS9" s="290"/>
      <c r="AT9" s="282">
        <v>268</v>
      </c>
      <c r="AU9" s="282"/>
      <c r="AV9" s="282"/>
      <c r="AW9" s="302">
        <v>294</v>
      </c>
      <c r="AX9" s="302"/>
      <c r="AY9" s="302"/>
      <c r="AZ9" s="302">
        <v>329</v>
      </c>
      <c r="BA9" s="302"/>
      <c r="BB9" s="302"/>
      <c r="BC9" s="302">
        <f t="shared" si="2"/>
        <v>623</v>
      </c>
      <c r="BD9" s="302"/>
      <c r="BE9" s="282"/>
      <c r="BF9" s="48"/>
      <c r="BG9" s="289" t="s">
        <v>80</v>
      </c>
      <c r="BH9" s="289"/>
      <c r="BI9" s="289"/>
      <c r="BJ9" s="289"/>
      <c r="BK9" s="289"/>
      <c r="BL9" s="290"/>
      <c r="BM9" s="307">
        <v>0</v>
      </c>
      <c r="BN9" s="287"/>
      <c r="BO9" s="287"/>
      <c r="BP9" s="288">
        <v>0</v>
      </c>
      <c r="BQ9" s="288"/>
      <c r="BR9" s="288"/>
      <c r="BS9" s="288">
        <v>0</v>
      </c>
      <c r="BT9" s="288"/>
      <c r="BU9" s="288"/>
      <c r="BV9" s="287" t="s">
        <v>77</v>
      </c>
      <c r="BW9" s="287"/>
      <c r="BX9" s="287"/>
    </row>
    <row r="10" spans="1:76" ht="24.95" customHeight="1" x14ac:dyDescent="0.15">
      <c r="B10" s="289" t="s">
        <v>81</v>
      </c>
      <c r="C10" s="289"/>
      <c r="D10" s="289"/>
      <c r="E10" s="289"/>
      <c r="F10" s="289"/>
      <c r="G10" s="290"/>
      <c r="H10" s="303">
        <v>75</v>
      </c>
      <c r="I10" s="282"/>
      <c r="J10" s="282"/>
      <c r="K10" s="302">
        <v>69</v>
      </c>
      <c r="L10" s="302"/>
      <c r="M10" s="302"/>
      <c r="N10" s="302">
        <v>87</v>
      </c>
      <c r="O10" s="302"/>
      <c r="P10" s="302"/>
      <c r="Q10" s="302">
        <f t="shared" ref="Q10:Q28" si="3">K10+N10</f>
        <v>156</v>
      </c>
      <c r="R10" s="302"/>
      <c r="S10" s="282"/>
      <c r="T10" s="46"/>
      <c r="U10" s="289" t="s">
        <v>82</v>
      </c>
      <c r="V10" s="289"/>
      <c r="W10" s="289"/>
      <c r="X10" s="289"/>
      <c r="Y10" s="289"/>
      <c r="Z10" s="290"/>
      <c r="AA10" s="302">
        <v>104</v>
      </c>
      <c r="AB10" s="302"/>
      <c r="AC10" s="302"/>
      <c r="AD10" s="282">
        <v>110</v>
      </c>
      <c r="AE10" s="282"/>
      <c r="AF10" s="282"/>
      <c r="AG10" s="282">
        <v>125</v>
      </c>
      <c r="AH10" s="282"/>
      <c r="AI10" s="282"/>
      <c r="AJ10" s="282">
        <f t="shared" si="1"/>
        <v>235</v>
      </c>
      <c r="AK10" s="282"/>
      <c r="AL10" s="306"/>
      <c r="AM10" s="47"/>
      <c r="AN10" s="289" t="s">
        <v>83</v>
      </c>
      <c r="AO10" s="289"/>
      <c r="AP10" s="289"/>
      <c r="AQ10" s="289"/>
      <c r="AR10" s="289"/>
      <c r="AS10" s="290"/>
      <c r="AT10" s="282">
        <v>1</v>
      </c>
      <c r="AU10" s="282"/>
      <c r="AV10" s="282"/>
      <c r="AW10" s="288">
        <v>0</v>
      </c>
      <c r="AX10" s="288"/>
      <c r="AY10" s="288"/>
      <c r="AZ10" s="302">
        <v>1</v>
      </c>
      <c r="BA10" s="302"/>
      <c r="BB10" s="302"/>
      <c r="BC10" s="302">
        <f t="shared" si="2"/>
        <v>1</v>
      </c>
      <c r="BD10" s="302"/>
      <c r="BE10" s="282"/>
      <c r="BF10" s="46"/>
      <c r="BG10" s="289" t="s">
        <v>84</v>
      </c>
      <c r="BH10" s="289"/>
      <c r="BI10" s="289"/>
      <c r="BJ10" s="289"/>
      <c r="BK10" s="289"/>
      <c r="BL10" s="290"/>
      <c r="BM10" s="303">
        <v>33</v>
      </c>
      <c r="BN10" s="282"/>
      <c r="BO10" s="282"/>
      <c r="BP10" s="302">
        <v>43</v>
      </c>
      <c r="BQ10" s="302"/>
      <c r="BR10" s="302"/>
      <c r="BS10" s="302">
        <v>50</v>
      </c>
      <c r="BT10" s="302"/>
      <c r="BU10" s="302"/>
      <c r="BV10" s="282">
        <f t="shared" si="0"/>
        <v>93</v>
      </c>
      <c r="BW10" s="282"/>
      <c r="BX10" s="282"/>
    </row>
    <row r="11" spans="1:76" ht="24.95" customHeight="1" x14ac:dyDescent="0.15">
      <c r="B11" s="289" t="s">
        <v>85</v>
      </c>
      <c r="C11" s="289"/>
      <c r="D11" s="289"/>
      <c r="E11" s="289"/>
      <c r="F11" s="289"/>
      <c r="G11" s="290"/>
      <c r="H11" s="303">
        <v>229</v>
      </c>
      <c r="I11" s="282"/>
      <c r="J11" s="282"/>
      <c r="K11" s="302">
        <v>255</v>
      </c>
      <c r="L11" s="302"/>
      <c r="M11" s="302"/>
      <c r="N11" s="302">
        <v>235</v>
      </c>
      <c r="O11" s="302"/>
      <c r="P11" s="302"/>
      <c r="Q11" s="302">
        <f t="shared" si="3"/>
        <v>490</v>
      </c>
      <c r="R11" s="302"/>
      <c r="S11" s="282"/>
      <c r="T11" s="46"/>
      <c r="U11" s="289" t="s">
        <v>86</v>
      </c>
      <c r="V11" s="289"/>
      <c r="W11" s="289"/>
      <c r="X11" s="289"/>
      <c r="Y11" s="289"/>
      <c r="Z11" s="290"/>
      <c r="AA11" s="302">
        <v>405</v>
      </c>
      <c r="AB11" s="302"/>
      <c r="AC11" s="302"/>
      <c r="AD11" s="282">
        <v>401</v>
      </c>
      <c r="AE11" s="282"/>
      <c r="AF11" s="282"/>
      <c r="AG11" s="282">
        <v>455</v>
      </c>
      <c r="AH11" s="282"/>
      <c r="AI11" s="282"/>
      <c r="AJ11" s="282">
        <f t="shared" si="1"/>
        <v>856</v>
      </c>
      <c r="AK11" s="282"/>
      <c r="AL11" s="306"/>
      <c r="AM11" s="47"/>
      <c r="AN11" s="289" t="s">
        <v>87</v>
      </c>
      <c r="AO11" s="289"/>
      <c r="AP11" s="289"/>
      <c r="AQ11" s="289"/>
      <c r="AR11" s="289"/>
      <c r="AS11" s="290"/>
      <c r="AT11" s="282">
        <v>90</v>
      </c>
      <c r="AU11" s="282"/>
      <c r="AV11" s="282"/>
      <c r="AW11" s="302">
        <v>70</v>
      </c>
      <c r="AX11" s="302"/>
      <c r="AY11" s="302"/>
      <c r="AZ11" s="302">
        <v>69</v>
      </c>
      <c r="BA11" s="302"/>
      <c r="BB11" s="302"/>
      <c r="BC11" s="302">
        <f t="shared" si="2"/>
        <v>139</v>
      </c>
      <c r="BD11" s="302"/>
      <c r="BE11" s="282"/>
      <c r="BF11" s="46"/>
      <c r="BG11" s="289" t="s">
        <v>88</v>
      </c>
      <c r="BH11" s="289"/>
      <c r="BI11" s="289"/>
      <c r="BJ11" s="289"/>
      <c r="BK11" s="289"/>
      <c r="BL11" s="290"/>
      <c r="BM11" s="307">
        <v>0</v>
      </c>
      <c r="BN11" s="287"/>
      <c r="BO11" s="287"/>
      <c r="BP11" s="288">
        <v>0</v>
      </c>
      <c r="BQ11" s="288"/>
      <c r="BR11" s="288"/>
      <c r="BS11" s="288">
        <v>0</v>
      </c>
      <c r="BT11" s="288"/>
      <c r="BU11" s="288"/>
      <c r="BV11" s="287" t="s">
        <v>62</v>
      </c>
      <c r="BW11" s="287"/>
      <c r="BX11" s="287"/>
    </row>
    <row r="12" spans="1:76" ht="24.95" customHeight="1" x14ac:dyDescent="0.15">
      <c r="B12" s="289" t="s">
        <v>89</v>
      </c>
      <c r="C12" s="289"/>
      <c r="D12" s="289"/>
      <c r="E12" s="289"/>
      <c r="F12" s="289"/>
      <c r="G12" s="290"/>
      <c r="H12" s="303">
        <v>370</v>
      </c>
      <c r="I12" s="282"/>
      <c r="J12" s="282"/>
      <c r="K12" s="302">
        <v>323</v>
      </c>
      <c r="L12" s="302"/>
      <c r="M12" s="302"/>
      <c r="N12" s="302">
        <v>347</v>
      </c>
      <c r="O12" s="302"/>
      <c r="P12" s="302"/>
      <c r="Q12" s="302">
        <f t="shared" si="3"/>
        <v>670</v>
      </c>
      <c r="R12" s="302"/>
      <c r="S12" s="282"/>
      <c r="T12" s="46"/>
      <c r="U12" s="289" t="s">
        <v>90</v>
      </c>
      <c r="V12" s="289"/>
      <c r="W12" s="289"/>
      <c r="X12" s="289"/>
      <c r="Y12" s="289"/>
      <c r="Z12" s="290"/>
      <c r="AA12" s="302">
        <v>279</v>
      </c>
      <c r="AB12" s="302"/>
      <c r="AC12" s="302"/>
      <c r="AD12" s="282">
        <v>305</v>
      </c>
      <c r="AE12" s="282"/>
      <c r="AF12" s="282"/>
      <c r="AG12" s="282">
        <v>324</v>
      </c>
      <c r="AH12" s="282"/>
      <c r="AI12" s="282"/>
      <c r="AJ12" s="282">
        <f t="shared" si="1"/>
        <v>629</v>
      </c>
      <c r="AK12" s="282"/>
      <c r="AL12" s="306"/>
      <c r="AM12" s="47"/>
      <c r="AN12" s="289" t="s">
        <v>91</v>
      </c>
      <c r="AO12" s="289"/>
      <c r="AP12" s="289"/>
      <c r="AQ12" s="289"/>
      <c r="AR12" s="289"/>
      <c r="AS12" s="290"/>
      <c r="AT12" s="282">
        <v>182</v>
      </c>
      <c r="AU12" s="282"/>
      <c r="AV12" s="282"/>
      <c r="AW12" s="302">
        <v>214</v>
      </c>
      <c r="AX12" s="302"/>
      <c r="AY12" s="302"/>
      <c r="AZ12" s="302">
        <v>242</v>
      </c>
      <c r="BA12" s="302"/>
      <c r="BB12" s="302"/>
      <c r="BC12" s="302">
        <f t="shared" si="2"/>
        <v>456</v>
      </c>
      <c r="BD12" s="302"/>
      <c r="BE12" s="282"/>
      <c r="BF12" s="46"/>
      <c r="BG12" s="289" t="s">
        <v>92</v>
      </c>
      <c r="BH12" s="289"/>
      <c r="BI12" s="289"/>
      <c r="BJ12" s="289"/>
      <c r="BK12" s="289"/>
      <c r="BL12" s="290"/>
      <c r="BM12" s="303">
        <v>24</v>
      </c>
      <c r="BN12" s="282"/>
      <c r="BO12" s="282"/>
      <c r="BP12" s="302">
        <v>41</v>
      </c>
      <c r="BQ12" s="302"/>
      <c r="BR12" s="302"/>
      <c r="BS12" s="302">
        <v>32</v>
      </c>
      <c r="BT12" s="302"/>
      <c r="BU12" s="302"/>
      <c r="BV12" s="282">
        <f t="shared" si="0"/>
        <v>73</v>
      </c>
      <c r="BW12" s="282"/>
      <c r="BX12" s="282"/>
    </row>
    <row r="13" spans="1:76" ht="24.95" customHeight="1" x14ac:dyDescent="0.15">
      <c r="B13" s="289" t="s">
        <v>93</v>
      </c>
      <c r="C13" s="289"/>
      <c r="D13" s="289"/>
      <c r="E13" s="289"/>
      <c r="F13" s="289"/>
      <c r="G13" s="290"/>
      <c r="H13" s="303">
        <v>44</v>
      </c>
      <c r="I13" s="282"/>
      <c r="J13" s="282"/>
      <c r="K13" s="302">
        <v>48</v>
      </c>
      <c r="L13" s="302"/>
      <c r="M13" s="302"/>
      <c r="N13" s="302">
        <v>50</v>
      </c>
      <c r="O13" s="302"/>
      <c r="P13" s="302"/>
      <c r="Q13" s="302">
        <f t="shared" si="3"/>
        <v>98</v>
      </c>
      <c r="R13" s="302"/>
      <c r="S13" s="282"/>
      <c r="T13" s="46"/>
      <c r="U13" s="289" t="s">
        <v>64</v>
      </c>
      <c r="V13" s="289"/>
      <c r="W13" s="289"/>
      <c r="X13" s="289"/>
      <c r="Y13" s="289"/>
      <c r="Z13" s="290"/>
      <c r="AA13" s="302">
        <v>215</v>
      </c>
      <c r="AB13" s="302"/>
      <c r="AC13" s="302"/>
      <c r="AD13" s="282">
        <v>198</v>
      </c>
      <c r="AE13" s="282"/>
      <c r="AF13" s="282"/>
      <c r="AG13" s="282">
        <v>233</v>
      </c>
      <c r="AH13" s="282"/>
      <c r="AI13" s="282"/>
      <c r="AJ13" s="282">
        <f t="shared" si="1"/>
        <v>431</v>
      </c>
      <c r="AK13" s="282"/>
      <c r="AL13" s="306"/>
      <c r="AM13" s="47"/>
      <c r="AN13" s="289" t="s">
        <v>70</v>
      </c>
      <c r="AO13" s="289"/>
      <c r="AP13" s="289"/>
      <c r="AQ13" s="289"/>
      <c r="AR13" s="289"/>
      <c r="AS13" s="290"/>
      <c r="AT13" s="282">
        <v>230</v>
      </c>
      <c r="AU13" s="282"/>
      <c r="AV13" s="282"/>
      <c r="AW13" s="302">
        <v>278</v>
      </c>
      <c r="AX13" s="302"/>
      <c r="AY13" s="302"/>
      <c r="AZ13" s="302">
        <v>308</v>
      </c>
      <c r="BA13" s="302"/>
      <c r="BB13" s="302"/>
      <c r="BC13" s="302">
        <f t="shared" si="2"/>
        <v>586</v>
      </c>
      <c r="BD13" s="302"/>
      <c r="BE13" s="282"/>
      <c r="BF13" s="46"/>
      <c r="BG13" s="289" t="s">
        <v>94</v>
      </c>
      <c r="BH13" s="289"/>
      <c r="BI13" s="289"/>
      <c r="BJ13" s="289"/>
      <c r="BK13" s="289"/>
      <c r="BL13" s="290"/>
      <c r="BM13" s="303">
        <v>28</v>
      </c>
      <c r="BN13" s="282"/>
      <c r="BO13" s="282"/>
      <c r="BP13" s="302">
        <v>35</v>
      </c>
      <c r="BQ13" s="302"/>
      <c r="BR13" s="302"/>
      <c r="BS13" s="302">
        <v>32</v>
      </c>
      <c r="BT13" s="302"/>
      <c r="BU13" s="302"/>
      <c r="BV13" s="282">
        <f t="shared" si="0"/>
        <v>67</v>
      </c>
      <c r="BW13" s="282"/>
      <c r="BX13" s="282"/>
    </row>
    <row r="14" spans="1:76" ht="24.95" customHeight="1" x14ac:dyDescent="0.15">
      <c r="B14" s="289" t="s">
        <v>95</v>
      </c>
      <c r="C14" s="289"/>
      <c r="D14" s="289"/>
      <c r="E14" s="289"/>
      <c r="F14" s="289"/>
      <c r="G14" s="290"/>
      <c r="H14" s="303">
        <v>117</v>
      </c>
      <c r="I14" s="282"/>
      <c r="J14" s="282"/>
      <c r="K14" s="302">
        <v>136</v>
      </c>
      <c r="L14" s="302"/>
      <c r="M14" s="302"/>
      <c r="N14" s="302">
        <v>154</v>
      </c>
      <c r="O14" s="302"/>
      <c r="P14" s="302"/>
      <c r="Q14" s="302">
        <f t="shared" si="3"/>
        <v>290</v>
      </c>
      <c r="R14" s="302"/>
      <c r="S14" s="282"/>
      <c r="T14" s="46"/>
      <c r="U14" s="289" t="s">
        <v>96</v>
      </c>
      <c r="V14" s="289"/>
      <c r="W14" s="289"/>
      <c r="X14" s="289"/>
      <c r="Y14" s="289"/>
      <c r="Z14" s="290"/>
      <c r="AA14" s="302">
        <v>160</v>
      </c>
      <c r="AB14" s="302"/>
      <c r="AC14" s="302"/>
      <c r="AD14" s="282">
        <v>157</v>
      </c>
      <c r="AE14" s="282"/>
      <c r="AF14" s="282"/>
      <c r="AG14" s="282">
        <v>173</v>
      </c>
      <c r="AH14" s="282"/>
      <c r="AI14" s="282"/>
      <c r="AJ14" s="282">
        <f t="shared" si="1"/>
        <v>330</v>
      </c>
      <c r="AK14" s="282"/>
      <c r="AL14" s="306"/>
      <c r="AM14" s="47"/>
      <c r="AN14" s="289" t="s">
        <v>74</v>
      </c>
      <c r="AO14" s="289"/>
      <c r="AP14" s="289"/>
      <c r="AQ14" s="289"/>
      <c r="AR14" s="289"/>
      <c r="AS14" s="290"/>
      <c r="AT14" s="282">
        <v>511</v>
      </c>
      <c r="AU14" s="282"/>
      <c r="AV14" s="282"/>
      <c r="AW14" s="302">
        <v>555</v>
      </c>
      <c r="AX14" s="302"/>
      <c r="AY14" s="302"/>
      <c r="AZ14" s="302">
        <v>607</v>
      </c>
      <c r="BA14" s="302"/>
      <c r="BB14" s="302"/>
      <c r="BC14" s="302">
        <f t="shared" si="2"/>
        <v>1162</v>
      </c>
      <c r="BD14" s="302"/>
      <c r="BE14" s="282"/>
      <c r="BF14" s="46"/>
      <c r="BG14" s="289" t="s">
        <v>97</v>
      </c>
      <c r="BH14" s="289"/>
      <c r="BI14" s="289"/>
      <c r="BJ14" s="289"/>
      <c r="BK14" s="289"/>
      <c r="BL14" s="290"/>
      <c r="BM14" s="303">
        <v>34</v>
      </c>
      <c r="BN14" s="282"/>
      <c r="BO14" s="282"/>
      <c r="BP14" s="302">
        <v>51</v>
      </c>
      <c r="BQ14" s="302"/>
      <c r="BR14" s="302"/>
      <c r="BS14" s="302">
        <v>48</v>
      </c>
      <c r="BT14" s="302"/>
      <c r="BU14" s="302"/>
      <c r="BV14" s="282">
        <f t="shared" si="0"/>
        <v>99</v>
      </c>
      <c r="BW14" s="282"/>
      <c r="BX14" s="282"/>
    </row>
    <row r="15" spans="1:76" ht="24.95" customHeight="1" x14ac:dyDescent="0.15">
      <c r="B15" s="289" t="s">
        <v>98</v>
      </c>
      <c r="C15" s="289"/>
      <c r="D15" s="289"/>
      <c r="E15" s="289"/>
      <c r="F15" s="289"/>
      <c r="G15" s="290"/>
      <c r="H15" s="307">
        <v>61</v>
      </c>
      <c r="I15" s="287"/>
      <c r="J15" s="287"/>
      <c r="K15" s="288">
        <v>19</v>
      </c>
      <c r="L15" s="288"/>
      <c r="M15" s="288"/>
      <c r="N15" s="288">
        <v>42</v>
      </c>
      <c r="O15" s="288"/>
      <c r="P15" s="288"/>
      <c r="Q15" s="288">
        <f t="shared" si="3"/>
        <v>61</v>
      </c>
      <c r="R15" s="288"/>
      <c r="S15" s="288"/>
      <c r="T15" s="46"/>
      <c r="U15" s="289" t="s">
        <v>99</v>
      </c>
      <c r="V15" s="289"/>
      <c r="W15" s="289"/>
      <c r="X15" s="289"/>
      <c r="Y15" s="289"/>
      <c r="Z15" s="290"/>
      <c r="AA15" s="302">
        <v>86</v>
      </c>
      <c r="AB15" s="302"/>
      <c r="AC15" s="302"/>
      <c r="AD15" s="282">
        <v>67</v>
      </c>
      <c r="AE15" s="282"/>
      <c r="AF15" s="282"/>
      <c r="AG15" s="282">
        <v>83</v>
      </c>
      <c r="AH15" s="282"/>
      <c r="AI15" s="282"/>
      <c r="AJ15" s="282">
        <f t="shared" si="1"/>
        <v>150</v>
      </c>
      <c r="AK15" s="282"/>
      <c r="AL15" s="306"/>
      <c r="AM15" s="47"/>
      <c r="AN15" s="289" t="s">
        <v>79</v>
      </c>
      <c r="AO15" s="289"/>
      <c r="AP15" s="289"/>
      <c r="AQ15" s="289"/>
      <c r="AR15" s="289"/>
      <c r="AS15" s="290"/>
      <c r="AT15" s="282">
        <v>166</v>
      </c>
      <c r="AU15" s="282"/>
      <c r="AV15" s="282"/>
      <c r="AW15" s="302">
        <v>181</v>
      </c>
      <c r="AX15" s="302"/>
      <c r="AY15" s="302"/>
      <c r="AZ15" s="302">
        <v>190</v>
      </c>
      <c r="BA15" s="302"/>
      <c r="BB15" s="302"/>
      <c r="BC15" s="302">
        <f t="shared" si="2"/>
        <v>371</v>
      </c>
      <c r="BD15" s="302"/>
      <c r="BE15" s="282"/>
      <c r="BF15" s="46"/>
      <c r="BG15" s="289" t="s">
        <v>100</v>
      </c>
      <c r="BH15" s="289"/>
      <c r="BI15" s="289"/>
      <c r="BJ15" s="289"/>
      <c r="BK15" s="289"/>
      <c r="BL15" s="290"/>
      <c r="BM15" s="303">
        <v>28</v>
      </c>
      <c r="BN15" s="282"/>
      <c r="BO15" s="282"/>
      <c r="BP15" s="302">
        <v>40</v>
      </c>
      <c r="BQ15" s="302"/>
      <c r="BR15" s="302"/>
      <c r="BS15" s="302">
        <v>35</v>
      </c>
      <c r="BT15" s="302"/>
      <c r="BU15" s="302"/>
      <c r="BV15" s="282">
        <f t="shared" si="0"/>
        <v>75</v>
      </c>
      <c r="BW15" s="282"/>
      <c r="BX15" s="282"/>
    </row>
    <row r="16" spans="1:76" ht="24.95" customHeight="1" x14ac:dyDescent="0.15">
      <c r="B16" s="289" t="s">
        <v>101</v>
      </c>
      <c r="C16" s="289"/>
      <c r="D16" s="289"/>
      <c r="E16" s="289"/>
      <c r="F16" s="289"/>
      <c r="G16" s="290"/>
      <c r="H16" s="303">
        <v>104</v>
      </c>
      <c r="I16" s="282"/>
      <c r="J16" s="282"/>
      <c r="K16" s="302">
        <v>153</v>
      </c>
      <c r="L16" s="302"/>
      <c r="M16" s="302"/>
      <c r="N16" s="302">
        <v>124</v>
      </c>
      <c r="O16" s="302"/>
      <c r="P16" s="302"/>
      <c r="Q16" s="302">
        <f t="shared" si="3"/>
        <v>277</v>
      </c>
      <c r="R16" s="302"/>
      <c r="S16" s="302"/>
      <c r="T16" s="46"/>
      <c r="U16" s="289" t="s">
        <v>102</v>
      </c>
      <c r="V16" s="289"/>
      <c r="W16" s="289"/>
      <c r="X16" s="289"/>
      <c r="Y16" s="289"/>
      <c r="Z16" s="290"/>
      <c r="AA16" s="302">
        <v>64</v>
      </c>
      <c r="AB16" s="302"/>
      <c r="AC16" s="302"/>
      <c r="AD16" s="282">
        <v>65</v>
      </c>
      <c r="AE16" s="282"/>
      <c r="AF16" s="282"/>
      <c r="AG16" s="282">
        <v>67</v>
      </c>
      <c r="AH16" s="282"/>
      <c r="AI16" s="282"/>
      <c r="AJ16" s="282">
        <f t="shared" si="1"/>
        <v>132</v>
      </c>
      <c r="AK16" s="282"/>
      <c r="AL16" s="306"/>
      <c r="AM16" s="47"/>
      <c r="AN16" s="289" t="s">
        <v>83</v>
      </c>
      <c r="AO16" s="289"/>
      <c r="AP16" s="289"/>
      <c r="AQ16" s="289"/>
      <c r="AR16" s="289"/>
      <c r="AS16" s="290"/>
      <c r="AT16" s="282">
        <v>292</v>
      </c>
      <c r="AU16" s="282"/>
      <c r="AV16" s="282"/>
      <c r="AW16" s="302">
        <v>323</v>
      </c>
      <c r="AX16" s="302"/>
      <c r="AY16" s="302"/>
      <c r="AZ16" s="302">
        <v>338</v>
      </c>
      <c r="BA16" s="302"/>
      <c r="BB16" s="302"/>
      <c r="BC16" s="302">
        <f t="shared" si="2"/>
        <v>661</v>
      </c>
      <c r="BD16" s="302"/>
      <c r="BE16" s="282"/>
      <c r="BF16" s="46"/>
      <c r="BG16" s="289" t="s">
        <v>103</v>
      </c>
      <c r="BH16" s="289"/>
      <c r="BI16" s="289"/>
      <c r="BJ16" s="289"/>
      <c r="BK16" s="289"/>
      <c r="BL16" s="290"/>
      <c r="BM16" s="303">
        <v>71</v>
      </c>
      <c r="BN16" s="282"/>
      <c r="BO16" s="282"/>
      <c r="BP16" s="302">
        <v>26</v>
      </c>
      <c r="BQ16" s="302"/>
      <c r="BR16" s="302"/>
      <c r="BS16" s="302">
        <v>50</v>
      </c>
      <c r="BT16" s="302"/>
      <c r="BU16" s="302"/>
      <c r="BV16" s="282">
        <f t="shared" si="0"/>
        <v>76</v>
      </c>
      <c r="BW16" s="282"/>
      <c r="BX16" s="282"/>
    </row>
    <row r="17" spans="2:76" ht="24.95" customHeight="1" x14ac:dyDescent="0.15">
      <c r="B17" s="289" t="s">
        <v>104</v>
      </c>
      <c r="C17" s="289"/>
      <c r="D17" s="289"/>
      <c r="E17" s="289"/>
      <c r="F17" s="289"/>
      <c r="G17" s="290"/>
      <c r="H17" s="303">
        <v>161</v>
      </c>
      <c r="I17" s="282"/>
      <c r="J17" s="282"/>
      <c r="K17" s="302">
        <v>214</v>
      </c>
      <c r="L17" s="302"/>
      <c r="M17" s="302"/>
      <c r="N17" s="302">
        <v>219</v>
      </c>
      <c r="O17" s="302"/>
      <c r="P17" s="302"/>
      <c r="Q17" s="302">
        <f t="shared" si="3"/>
        <v>433</v>
      </c>
      <c r="R17" s="302"/>
      <c r="S17" s="302"/>
      <c r="T17" s="46"/>
      <c r="U17" s="289" t="s">
        <v>105</v>
      </c>
      <c r="V17" s="289"/>
      <c r="W17" s="289"/>
      <c r="X17" s="289"/>
      <c r="Y17" s="289"/>
      <c r="Z17" s="290"/>
      <c r="AA17" s="302">
        <v>108</v>
      </c>
      <c r="AB17" s="302"/>
      <c r="AC17" s="302"/>
      <c r="AD17" s="282">
        <v>97</v>
      </c>
      <c r="AE17" s="282"/>
      <c r="AF17" s="282"/>
      <c r="AG17" s="282">
        <v>111</v>
      </c>
      <c r="AH17" s="282"/>
      <c r="AI17" s="282"/>
      <c r="AJ17" s="282">
        <f t="shared" si="1"/>
        <v>208</v>
      </c>
      <c r="AK17" s="282"/>
      <c r="AL17" s="306"/>
      <c r="AM17" s="47"/>
      <c r="AN17" s="289" t="s">
        <v>87</v>
      </c>
      <c r="AO17" s="289"/>
      <c r="AP17" s="289"/>
      <c r="AQ17" s="289"/>
      <c r="AR17" s="289"/>
      <c r="AS17" s="290"/>
      <c r="AT17" s="282">
        <v>38</v>
      </c>
      <c r="AU17" s="282"/>
      <c r="AV17" s="282"/>
      <c r="AW17" s="302">
        <v>40</v>
      </c>
      <c r="AX17" s="302"/>
      <c r="AY17" s="302"/>
      <c r="AZ17" s="302">
        <v>44</v>
      </c>
      <c r="BA17" s="302"/>
      <c r="BB17" s="302"/>
      <c r="BC17" s="302">
        <f t="shared" si="2"/>
        <v>84</v>
      </c>
      <c r="BD17" s="302"/>
      <c r="BE17" s="282"/>
      <c r="BF17" s="46"/>
      <c r="BG17" s="289" t="s">
        <v>106</v>
      </c>
      <c r="BH17" s="289"/>
      <c r="BI17" s="289"/>
      <c r="BJ17" s="289"/>
      <c r="BK17" s="289"/>
      <c r="BL17" s="290"/>
      <c r="BM17" s="303">
        <v>408</v>
      </c>
      <c r="BN17" s="282"/>
      <c r="BO17" s="282"/>
      <c r="BP17" s="302">
        <v>424</v>
      </c>
      <c r="BQ17" s="302"/>
      <c r="BR17" s="302"/>
      <c r="BS17" s="302">
        <v>501</v>
      </c>
      <c r="BT17" s="302"/>
      <c r="BU17" s="302"/>
      <c r="BV17" s="282">
        <f t="shared" si="0"/>
        <v>925</v>
      </c>
      <c r="BW17" s="282"/>
      <c r="BX17" s="282"/>
    </row>
    <row r="18" spans="2:76" ht="24.95" customHeight="1" x14ac:dyDescent="0.15">
      <c r="B18" s="289" t="s">
        <v>107</v>
      </c>
      <c r="C18" s="289"/>
      <c r="D18" s="289"/>
      <c r="E18" s="289"/>
      <c r="F18" s="289"/>
      <c r="G18" s="290"/>
      <c r="H18" s="303">
        <v>121</v>
      </c>
      <c r="I18" s="282"/>
      <c r="J18" s="282"/>
      <c r="K18" s="302">
        <v>128</v>
      </c>
      <c r="L18" s="302"/>
      <c r="M18" s="302"/>
      <c r="N18" s="302">
        <v>132</v>
      </c>
      <c r="O18" s="302"/>
      <c r="P18" s="302"/>
      <c r="Q18" s="302">
        <f t="shared" si="3"/>
        <v>260</v>
      </c>
      <c r="R18" s="302"/>
      <c r="S18" s="302"/>
      <c r="T18" s="46"/>
      <c r="U18" s="289" t="s">
        <v>108</v>
      </c>
      <c r="V18" s="289"/>
      <c r="W18" s="289"/>
      <c r="X18" s="289"/>
      <c r="Y18" s="289"/>
      <c r="Z18" s="290"/>
      <c r="AA18" s="302">
        <v>114</v>
      </c>
      <c r="AB18" s="302"/>
      <c r="AC18" s="302"/>
      <c r="AD18" s="282">
        <v>115</v>
      </c>
      <c r="AE18" s="282"/>
      <c r="AF18" s="282"/>
      <c r="AG18" s="282">
        <v>123</v>
      </c>
      <c r="AH18" s="282"/>
      <c r="AI18" s="282"/>
      <c r="AJ18" s="282">
        <f t="shared" si="1"/>
        <v>238</v>
      </c>
      <c r="AK18" s="282"/>
      <c r="AL18" s="306"/>
      <c r="AM18" s="47"/>
      <c r="AN18" s="289" t="s">
        <v>109</v>
      </c>
      <c r="AO18" s="289"/>
      <c r="AP18" s="289"/>
      <c r="AQ18" s="289"/>
      <c r="AR18" s="289"/>
      <c r="AS18" s="290"/>
      <c r="AT18" s="282">
        <v>1</v>
      </c>
      <c r="AU18" s="282"/>
      <c r="AV18" s="282"/>
      <c r="AW18" s="302">
        <v>4</v>
      </c>
      <c r="AX18" s="302"/>
      <c r="AY18" s="302"/>
      <c r="AZ18" s="302">
        <v>3</v>
      </c>
      <c r="BA18" s="302"/>
      <c r="BB18" s="302"/>
      <c r="BC18" s="302">
        <f t="shared" si="2"/>
        <v>7</v>
      </c>
      <c r="BD18" s="302"/>
      <c r="BE18" s="282"/>
      <c r="BF18" s="46"/>
      <c r="BG18" s="289" t="s">
        <v>110</v>
      </c>
      <c r="BH18" s="289"/>
      <c r="BI18" s="289"/>
      <c r="BJ18" s="289"/>
      <c r="BK18" s="289"/>
      <c r="BL18" s="290"/>
      <c r="BM18" s="303">
        <v>113</v>
      </c>
      <c r="BN18" s="282"/>
      <c r="BO18" s="282"/>
      <c r="BP18" s="302">
        <v>155</v>
      </c>
      <c r="BQ18" s="302"/>
      <c r="BR18" s="302"/>
      <c r="BS18" s="302">
        <v>184</v>
      </c>
      <c r="BT18" s="302"/>
      <c r="BU18" s="302"/>
      <c r="BV18" s="282">
        <f t="shared" si="0"/>
        <v>339</v>
      </c>
      <c r="BW18" s="282"/>
      <c r="BX18" s="282"/>
    </row>
    <row r="19" spans="2:76" ht="24.95" customHeight="1" x14ac:dyDescent="0.15">
      <c r="B19" s="289" t="s">
        <v>111</v>
      </c>
      <c r="C19" s="289"/>
      <c r="D19" s="289"/>
      <c r="E19" s="289"/>
      <c r="F19" s="289"/>
      <c r="G19" s="290"/>
      <c r="H19" s="303">
        <v>70</v>
      </c>
      <c r="I19" s="282"/>
      <c r="J19" s="282"/>
      <c r="K19" s="302">
        <v>52</v>
      </c>
      <c r="L19" s="302"/>
      <c r="M19" s="302"/>
      <c r="N19" s="302">
        <v>72</v>
      </c>
      <c r="O19" s="302"/>
      <c r="P19" s="302"/>
      <c r="Q19" s="302">
        <f t="shared" si="3"/>
        <v>124</v>
      </c>
      <c r="R19" s="302"/>
      <c r="S19" s="302"/>
      <c r="T19" s="46"/>
      <c r="U19" s="289" t="s">
        <v>112</v>
      </c>
      <c r="V19" s="289"/>
      <c r="W19" s="289"/>
      <c r="X19" s="289"/>
      <c r="Y19" s="289"/>
      <c r="Z19" s="290"/>
      <c r="AA19" s="302">
        <v>118</v>
      </c>
      <c r="AB19" s="302"/>
      <c r="AC19" s="302"/>
      <c r="AD19" s="282">
        <v>121</v>
      </c>
      <c r="AE19" s="282"/>
      <c r="AF19" s="282"/>
      <c r="AG19" s="282">
        <v>153</v>
      </c>
      <c r="AH19" s="282"/>
      <c r="AI19" s="282"/>
      <c r="AJ19" s="282">
        <f t="shared" si="1"/>
        <v>274</v>
      </c>
      <c r="AK19" s="282"/>
      <c r="AL19" s="306"/>
      <c r="AM19" s="47"/>
      <c r="AN19" s="289" t="s">
        <v>113</v>
      </c>
      <c r="AO19" s="289"/>
      <c r="AP19" s="289"/>
      <c r="AQ19" s="289"/>
      <c r="AR19" s="289"/>
      <c r="AS19" s="290"/>
      <c r="AT19" s="282">
        <v>103</v>
      </c>
      <c r="AU19" s="282"/>
      <c r="AV19" s="282"/>
      <c r="AW19" s="302">
        <v>108</v>
      </c>
      <c r="AX19" s="302"/>
      <c r="AY19" s="302"/>
      <c r="AZ19" s="302">
        <v>134</v>
      </c>
      <c r="BA19" s="302"/>
      <c r="BB19" s="302"/>
      <c r="BC19" s="302">
        <f t="shared" si="2"/>
        <v>242</v>
      </c>
      <c r="BD19" s="302"/>
      <c r="BE19" s="282"/>
      <c r="BF19" s="46"/>
      <c r="BG19" s="289" t="s">
        <v>114</v>
      </c>
      <c r="BH19" s="289"/>
      <c r="BI19" s="289"/>
      <c r="BJ19" s="289"/>
      <c r="BK19" s="289"/>
      <c r="BL19" s="290"/>
      <c r="BM19" s="303">
        <v>15</v>
      </c>
      <c r="BN19" s="282"/>
      <c r="BO19" s="282"/>
      <c r="BP19" s="302">
        <v>20</v>
      </c>
      <c r="BQ19" s="302"/>
      <c r="BR19" s="302"/>
      <c r="BS19" s="302">
        <v>23</v>
      </c>
      <c r="BT19" s="302"/>
      <c r="BU19" s="302"/>
      <c r="BV19" s="282">
        <f t="shared" si="0"/>
        <v>43</v>
      </c>
      <c r="BW19" s="282"/>
      <c r="BX19" s="282"/>
    </row>
    <row r="20" spans="2:76" ht="24.95" customHeight="1" x14ac:dyDescent="0.15">
      <c r="B20" s="289" t="s">
        <v>115</v>
      </c>
      <c r="C20" s="289"/>
      <c r="D20" s="289"/>
      <c r="E20" s="289"/>
      <c r="F20" s="289"/>
      <c r="G20" s="290"/>
      <c r="H20" s="303">
        <v>300</v>
      </c>
      <c r="I20" s="282"/>
      <c r="J20" s="282"/>
      <c r="K20" s="302">
        <v>368</v>
      </c>
      <c r="L20" s="302"/>
      <c r="M20" s="302"/>
      <c r="N20" s="302">
        <v>410</v>
      </c>
      <c r="O20" s="302"/>
      <c r="P20" s="302"/>
      <c r="Q20" s="302">
        <f t="shared" si="3"/>
        <v>778</v>
      </c>
      <c r="R20" s="302"/>
      <c r="S20" s="302"/>
      <c r="T20" s="46"/>
      <c r="U20" s="289" t="s">
        <v>116</v>
      </c>
      <c r="V20" s="289"/>
      <c r="W20" s="289"/>
      <c r="X20" s="289"/>
      <c r="Y20" s="289"/>
      <c r="Z20" s="290"/>
      <c r="AA20" s="302">
        <v>184</v>
      </c>
      <c r="AB20" s="302"/>
      <c r="AC20" s="302"/>
      <c r="AD20" s="282">
        <v>207</v>
      </c>
      <c r="AE20" s="282"/>
      <c r="AF20" s="282"/>
      <c r="AG20" s="282">
        <v>215</v>
      </c>
      <c r="AH20" s="282"/>
      <c r="AI20" s="282"/>
      <c r="AJ20" s="282">
        <f t="shared" si="1"/>
        <v>422</v>
      </c>
      <c r="AK20" s="282"/>
      <c r="AL20" s="306"/>
      <c r="AM20" s="47"/>
      <c r="AN20" s="289" t="s">
        <v>70</v>
      </c>
      <c r="AO20" s="289"/>
      <c r="AP20" s="289"/>
      <c r="AQ20" s="289"/>
      <c r="AR20" s="289"/>
      <c r="AS20" s="290"/>
      <c r="AT20" s="282">
        <v>182</v>
      </c>
      <c r="AU20" s="282"/>
      <c r="AV20" s="282"/>
      <c r="AW20" s="302">
        <v>205</v>
      </c>
      <c r="AX20" s="302"/>
      <c r="AY20" s="302"/>
      <c r="AZ20" s="302">
        <v>231</v>
      </c>
      <c r="BA20" s="302"/>
      <c r="BB20" s="302"/>
      <c r="BC20" s="302">
        <f t="shared" si="2"/>
        <v>436</v>
      </c>
      <c r="BD20" s="302"/>
      <c r="BE20" s="282"/>
      <c r="BF20" s="46"/>
      <c r="BG20" s="289" t="s">
        <v>117</v>
      </c>
      <c r="BH20" s="289"/>
      <c r="BI20" s="289"/>
      <c r="BJ20" s="289"/>
      <c r="BK20" s="289"/>
      <c r="BL20" s="290"/>
      <c r="BM20" s="303">
        <v>99</v>
      </c>
      <c r="BN20" s="282"/>
      <c r="BO20" s="282"/>
      <c r="BP20" s="302">
        <v>111</v>
      </c>
      <c r="BQ20" s="302"/>
      <c r="BR20" s="302"/>
      <c r="BS20" s="302">
        <v>146</v>
      </c>
      <c r="BT20" s="302"/>
      <c r="BU20" s="302"/>
      <c r="BV20" s="282">
        <f t="shared" si="0"/>
        <v>257</v>
      </c>
      <c r="BW20" s="282"/>
      <c r="BX20" s="282"/>
    </row>
    <row r="21" spans="2:76" ht="24.95" customHeight="1" x14ac:dyDescent="0.15">
      <c r="B21" s="289" t="s">
        <v>118</v>
      </c>
      <c r="C21" s="289"/>
      <c r="D21" s="289"/>
      <c r="E21" s="289"/>
      <c r="F21" s="289"/>
      <c r="G21" s="290"/>
      <c r="H21" s="282">
        <v>569</v>
      </c>
      <c r="I21" s="282"/>
      <c r="J21" s="282"/>
      <c r="K21" s="302">
        <v>618</v>
      </c>
      <c r="L21" s="302"/>
      <c r="M21" s="302"/>
      <c r="N21" s="302">
        <v>697</v>
      </c>
      <c r="O21" s="302"/>
      <c r="P21" s="302"/>
      <c r="Q21" s="302">
        <f t="shared" si="3"/>
        <v>1315</v>
      </c>
      <c r="R21" s="302"/>
      <c r="S21" s="302"/>
      <c r="T21" s="46"/>
      <c r="U21" s="289" t="s">
        <v>119</v>
      </c>
      <c r="V21" s="289"/>
      <c r="W21" s="289"/>
      <c r="X21" s="289"/>
      <c r="Y21" s="289"/>
      <c r="Z21" s="290"/>
      <c r="AA21" s="302">
        <v>48</v>
      </c>
      <c r="AB21" s="302"/>
      <c r="AC21" s="302"/>
      <c r="AD21" s="282">
        <v>38</v>
      </c>
      <c r="AE21" s="282"/>
      <c r="AF21" s="282"/>
      <c r="AG21" s="282">
        <v>54</v>
      </c>
      <c r="AH21" s="282"/>
      <c r="AI21" s="282"/>
      <c r="AJ21" s="282">
        <f t="shared" si="1"/>
        <v>92</v>
      </c>
      <c r="AK21" s="282"/>
      <c r="AL21" s="306"/>
      <c r="AM21" s="47"/>
      <c r="AN21" s="289" t="s">
        <v>74</v>
      </c>
      <c r="AO21" s="289"/>
      <c r="AP21" s="289"/>
      <c r="AQ21" s="289"/>
      <c r="AR21" s="289"/>
      <c r="AS21" s="290"/>
      <c r="AT21" s="282">
        <v>285</v>
      </c>
      <c r="AU21" s="282"/>
      <c r="AV21" s="282"/>
      <c r="AW21" s="302">
        <v>314</v>
      </c>
      <c r="AX21" s="302"/>
      <c r="AY21" s="302"/>
      <c r="AZ21" s="302">
        <v>344</v>
      </c>
      <c r="BA21" s="302"/>
      <c r="BB21" s="302"/>
      <c r="BC21" s="302">
        <f t="shared" si="2"/>
        <v>658</v>
      </c>
      <c r="BD21" s="302"/>
      <c r="BE21" s="282"/>
      <c r="BF21" s="46"/>
      <c r="BG21" s="289" t="s">
        <v>120</v>
      </c>
      <c r="BH21" s="289"/>
      <c r="BI21" s="289"/>
      <c r="BJ21" s="289"/>
      <c r="BK21" s="289"/>
      <c r="BL21" s="290"/>
      <c r="BM21" s="303">
        <v>111</v>
      </c>
      <c r="BN21" s="282"/>
      <c r="BO21" s="282"/>
      <c r="BP21" s="302">
        <v>156</v>
      </c>
      <c r="BQ21" s="302"/>
      <c r="BR21" s="302"/>
      <c r="BS21" s="302">
        <v>153</v>
      </c>
      <c r="BT21" s="302"/>
      <c r="BU21" s="302"/>
      <c r="BV21" s="282">
        <f t="shared" si="0"/>
        <v>309</v>
      </c>
      <c r="BW21" s="282"/>
      <c r="BX21" s="282"/>
    </row>
    <row r="22" spans="2:76" ht="24.95" customHeight="1" x14ac:dyDescent="0.15">
      <c r="B22" s="289" t="s">
        <v>121</v>
      </c>
      <c r="C22" s="289"/>
      <c r="D22" s="289"/>
      <c r="E22" s="289"/>
      <c r="F22" s="289"/>
      <c r="G22" s="290"/>
      <c r="H22" s="282">
        <v>120</v>
      </c>
      <c r="I22" s="282"/>
      <c r="J22" s="282"/>
      <c r="K22" s="302">
        <v>113</v>
      </c>
      <c r="L22" s="302"/>
      <c r="M22" s="302"/>
      <c r="N22" s="302">
        <v>140</v>
      </c>
      <c r="O22" s="302"/>
      <c r="P22" s="302"/>
      <c r="Q22" s="302">
        <f t="shared" si="3"/>
        <v>253</v>
      </c>
      <c r="R22" s="302"/>
      <c r="S22" s="302"/>
      <c r="T22" s="46"/>
      <c r="U22" s="289" t="s">
        <v>64</v>
      </c>
      <c r="V22" s="289"/>
      <c r="W22" s="289"/>
      <c r="X22" s="289"/>
      <c r="Y22" s="289"/>
      <c r="Z22" s="290"/>
      <c r="AA22" s="302">
        <v>111</v>
      </c>
      <c r="AB22" s="302"/>
      <c r="AC22" s="302"/>
      <c r="AD22" s="282">
        <v>113</v>
      </c>
      <c r="AE22" s="282"/>
      <c r="AF22" s="282"/>
      <c r="AG22" s="282">
        <v>112</v>
      </c>
      <c r="AH22" s="282"/>
      <c r="AI22" s="282"/>
      <c r="AJ22" s="282">
        <f t="shared" si="1"/>
        <v>225</v>
      </c>
      <c r="AK22" s="282"/>
      <c r="AL22" s="306"/>
      <c r="AM22" s="47"/>
      <c r="AN22" s="289" t="s">
        <v>79</v>
      </c>
      <c r="AO22" s="289"/>
      <c r="AP22" s="289"/>
      <c r="AQ22" s="289"/>
      <c r="AR22" s="289"/>
      <c r="AS22" s="290"/>
      <c r="AT22" s="282">
        <v>176</v>
      </c>
      <c r="AU22" s="282"/>
      <c r="AV22" s="282"/>
      <c r="AW22" s="302">
        <v>213</v>
      </c>
      <c r="AX22" s="302"/>
      <c r="AY22" s="302"/>
      <c r="AZ22" s="302">
        <v>208</v>
      </c>
      <c r="BA22" s="302"/>
      <c r="BB22" s="302"/>
      <c r="BC22" s="302">
        <f t="shared" si="2"/>
        <v>421</v>
      </c>
      <c r="BD22" s="302"/>
      <c r="BE22" s="282"/>
      <c r="BF22" s="46"/>
      <c r="BG22" s="289" t="s">
        <v>122</v>
      </c>
      <c r="BH22" s="289"/>
      <c r="BI22" s="289"/>
      <c r="BJ22" s="289"/>
      <c r="BK22" s="289"/>
      <c r="BL22" s="290"/>
      <c r="BM22" s="303">
        <v>294</v>
      </c>
      <c r="BN22" s="282"/>
      <c r="BO22" s="282"/>
      <c r="BP22" s="302">
        <v>329</v>
      </c>
      <c r="BQ22" s="302"/>
      <c r="BR22" s="302"/>
      <c r="BS22" s="302">
        <v>292</v>
      </c>
      <c r="BT22" s="302"/>
      <c r="BU22" s="302"/>
      <c r="BV22" s="282">
        <f t="shared" si="0"/>
        <v>621</v>
      </c>
      <c r="BW22" s="282"/>
      <c r="BX22" s="282"/>
    </row>
    <row r="23" spans="2:76" ht="24.95" customHeight="1" x14ac:dyDescent="0.15">
      <c r="B23" s="289" t="s">
        <v>123</v>
      </c>
      <c r="C23" s="289"/>
      <c r="D23" s="289"/>
      <c r="E23" s="289"/>
      <c r="F23" s="289"/>
      <c r="G23" s="290"/>
      <c r="H23" s="282">
        <v>136</v>
      </c>
      <c r="I23" s="282"/>
      <c r="J23" s="282"/>
      <c r="K23" s="302">
        <v>116</v>
      </c>
      <c r="L23" s="302"/>
      <c r="M23" s="302"/>
      <c r="N23" s="302">
        <v>138</v>
      </c>
      <c r="O23" s="302"/>
      <c r="P23" s="302"/>
      <c r="Q23" s="302">
        <f t="shared" si="3"/>
        <v>254</v>
      </c>
      <c r="R23" s="302"/>
      <c r="S23" s="302"/>
      <c r="T23" s="46"/>
      <c r="U23" s="289" t="s">
        <v>68</v>
      </c>
      <c r="V23" s="289"/>
      <c r="W23" s="289"/>
      <c r="X23" s="289"/>
      <c r="Y23" s="289"/>
      <c r="Z23" s="290"/>
      <c r="AA23" s="302">
        <v>119</v>
      </c>
      <c r="AB23" s="302"/>
      <c r="AC23" s="302"/>
      <c r="AD23" s="282">
        <v>117</v>
      </c>
      <c r="AE23" s="282"/>
      <c r="AF23" s="282"/>
      <c r="AG23" s="282">
        <v>123</v>
      </c>
      <c r="AH23" s="282"/>
      <c r="AI23" s="282"/>
      <c r="AJ23" s="282">
        <f t="shared" si="1"/>
        <v>240</v>
      </c>
      <c r="AK23" s="282"/>
      <c r="AL23" s="306"/>
      <c r="AM23" s="47"/>
      <c r="AN23" s="289" t="s">
        <v>124</v>
      </c>
      <c r="AO23" s="289"/>
      <c r="AP23" s="289"/>
      <c r="AQ23" s="289"/>
      <c r="AR23" s="289"/>
      <c r="AS23" s="290"/>
      <c r="AT23" s="282">
        <v>14</v>
      </c>
      <c r="AU23" s="282"/>
      <c r="AV23" s="282"/>
      <c r="AW23" s="302">
        <v>19</v>
      </c>
      <c r="AX23" s="302"/>
      <c r="AY23" s="302"/>
      <c r="AZ23" s="302">
        <v>19</v>
      </c>
      <c r="BA23" s="302"/>
      <c r="BB23" s="302"/>
      <c r="BC23" s="302">
        <f t="shared" si="2"/>
        <v>38</v>
      </c>
      <c r="BD23" s="302"/>
      <c r="BE23" s="282"/>
      <c r="BF23" s="46"/>
      <c r="BG23" s="289" t="s">
        <v>125</v>
      </c>
      <c r="BH23" s="289"/>
      <c r="BI23" s="289"/>
      <c r="BJ23" s="289"/>
      <c r="BK23" s="289"/>
      <c r="BL23" s="290"/>
      <c r="BM23" s="303">
        <v>27</v>
      </c>
      <c r="BN23" s="282"/>
      <c r="BO23" s="282"/>
      <c r="BP23" s="302">
        <v>30</v>
      </c>
      <c r="BQ23" s="302"/>
      <c r="BR23" s="302"/>
      <c r="BS23" s="302">
        <v>31</v>
      </c>
      <c r="BT23" s="302"/>
      <c r="BU23" s="302"/>
      <c r="BV23" s="282">
        <f t="shared" si="0"/>
        <v>61</v>
      </c>
      <c r="BW23" s="282"/>
      <c r="BX23" s="282"/>
    </row>
    <row r="24" spans="2:76" ht="24.95" customHeight="1" x14ac:dyDescent="0.15">
      <c r="B24" s="289" t="s">
        <v>64</v>
      </c>
      <c r="C24" s="289"/>
      <c r="D24" s="289"/>
      <c r="E24" s="289"/>
      <c r="F24" s="289"/>
      <c r="G24" s="290"/>
      <c r="H24" s="282">
        <v>554</v>
      </c>
      <c r="I24" s="282"/>
      <c r="J24" s="282"/>
      <c r="K24" s="302">
        <v>552</v>
      </c>
      <c r="L24" s="302"/>
      <c r="M24" s="302"/>
      <c r="N24" s="302">
        <v>473</v>
      </c>
      <c r="O24" s="302"/>
      <c r="P24" s="302"/>
      <c r="Q24" s="302">
        <f t="shared" si="3"/>
        <v>1025</v>
      </c>
      <c r="R24" s="302"/>
      <c r="S24" s="302"/>
      <c r="T24" s="46"/>
      <c r="U24" s="289" t="s">
        <v>72</v>
      </c>
      <c r="V24" s="289"/>
      <c r="W24" s="289"/>
      <c r="X24" s="289"/>
      <c r="Y24" s="289"/>
      <c r="Z24" s="290"/>
      <c r="AA24" s="302">
        <v>125</v>
      </c>
      <c r="AB24" s="302"/>
      <c r="AC24" s="302"/>
      <c r="AD24" s="282">
        <v>123</v>
      </c>
      <c r="AE24" s="282"/>
      <c r="AF24" s="282"/>
      <c r="AG24" s="282">
        <v>120</v>
      </c>
      <c r="AH24" s="282"/>
      <c r="AI24" s="282"/>
      <c r="AJ24" s="282">
        <f t="shared" si="1"/>
        <v>243</v>
      </c>
      <c r="AK24" s="282"/>
      <c r="AL24" s="306"/>
      <c r="AM24" s="47"/>
      <c r="AN24" s="289" t="s">
        <v>126</v>
      </c>
      <c r="AO24" s="289"/>
      <c r="AP24" s="289"/>
      <c r="AQ24" s="289"/>
      <c r="AR24" s="289"/>
      <c r="AS24" s="290"/>
      <c r="AT24" s="282">
        <v>126</v>
      </c>
      <c r="AU24" s="282"/>
      <c r="AV24" s="282"/>
      <c r="AW24" s="302">
        <v>149</v>
      </c>
      <c r="AX24" s="302"/>
      <c r="AY24" s="302"/>
      <c r="AZ24" s="302">
        <v>171</v>
      </c>
      <c r="BA24" s="302"/>
      <c r="BB24" s="302"/>
      <c r="BC24" s="302">
        <f t="shared" si="2"/>
        <v>320</v>
      </c>
      <c r="BD24" s="302"/>
      <c r="BE24" s="282"/>
      <c r="BF24" s="46"/>
      <c r="BG24" s="289" t="s">
        <v>127</v>
      </c>
      <c r="BH24" s="289"/>
      <c r="BI24" s="289"/>
      <c r="BJ24" s="289"/>
      <c r="BK24" s="289"/>
      <c r="BL24" s="290"/>
      <c r="BM24" s="303">
        <v>97</v>
      </c>
      <c r="BN24" s="282"/>
      <c r="BO24" s="282"/>
      <c r="BP24" s="302">
        <v>148</v>
      </c>
      <c r="BQ24" s="302"/>
      <c r="BR24" s="302"/>
      <c r="BS24" s="302">
        <v>132</v>
      </c>
      <c r="BT24" s="302"/>
      <c r="BU24" s="302"/>
      <c r="BV24" s="282">
        <f t="shared" si="0"/>
        <v>280</v>
      </c>
      <c r="BW24" s="282"/>
      <c r="BX24" s="282"/>
    </row>
    <row r="25" spans="2:76" ht="24.95" customHeight="1" x14ac:dyDescent="0.15">
      <c r="B25" s="289" t="s">
        <v>128</v>
      </c>
      <c r="C25" s="289"/>
      <c r="D25" s="289"/>
      <c r="E25" s="289"/>
      <c r="F25" s="289"/>
      <c r="G25" s="290"/>
      <c r="H25" s="282">
        <v>295</v>
      </c>
      <c r="I25" s="282"/>
      <c r="J25" s="282"/>
      <c r="K25" s="302">
        <v>276</v>
      </c>
      <c r="L25" s="302"/>
      <c r="M25" s="302"/>
      <c r="N25" s="302">
        <v>313</v>
      </c>
      <c r="O25" s="302"/>
      <c r="P25" s="302"/>
      <c r="Q25" s="302">
        <f t="shared" si="3"/>
        <v>589</v>
      </c>
      <c r="R25" s="302"/>
      <c r="S25" s="302"/>
      <c r="T25" s="46"/>
      <c r="U25" s="289" t="s">
        <v>129</v>
      </c>
      <c r="V25" s="289"/>
      <c r="W25" s="289"/>
      <c r="X25" s="289"/>
      <c r="Y25" s="289"/>
      <c r="Z25" s="290"/>
      <c r="AA25" s="302">
        <v>65</v>
      </c>
      <c r="AB25" s="302"/>
      <c r="AC25" s="302"/>
      <c r="AD25" s="282">
        <v>63</v>
      </c>
      <c r="AE25" s="282"/>
      <c r="AF25" s="282"/>
      <c r="AG25" s="282">
        <v>74</v>
      </c>
      <c r="AH25" s="282"/>
      <c r="AI25" s="282"/>
      <c r="AJ25" s="282">
        <f t="shared" si="1"/>
        <v>137</v>
      </c>
      <c r="AK25" s="282"/>
      <c r="AL25" s="306"/>
      <c r="AM25" s="47"/>
      <c r="AN25" s="289" t="s">
        <v>70</v>
      </c>
      <c r="AO25" s="289"/>
      <c r="AP25" s="289"/>
      <c r="AQ25" s="289"/>
      <c r="AR25" s="289"/>
      <c r="AS25" s="290"/>
      <c r="AT25" s="282">
        <v>60</v>
      </c>
      <c r="AU25" s="282"/>
      <c r="AV25" s="282"/>
      <c r="AW25" s="302">
        <v>65</v>
      </c>
      <c r="AX25" s="302"/>
      <c r="AY25" s="302"/>
      <c r="AZ25" s="302">
        <v>77</v>
      </c>
      <c r="BA25" s="302"/>
      <c r="BB25" s="302"/>
      <c r="BC25" s="302">
        <f t="shared" si="2"/>
        <v>142</v>
      </c>
      <c r="BD25" s="302"/>
      <c r="BE25" s="282"/>
      <c r="BF25" s="46"/>
      <c r="BG25" s="289" t="s">
        <v>130</v>
      </c>
      <c r="BH25" s="289"/>
      <c r="BI25" s="289"/>
      <c r="BJ25" s="289"/>
      <c r="BK25" s="289"/>
      <c r="BL25" s="290"/>
      <c r="BM25" s="303">
        <v>67</v>
      </c>
      <c r="BN25" s="282"/>
      <c r="BO25" s="282"/>
      <c r="BP25" s="302">
        <v>96</v>
      </c>
      <c r="BQ25" s="302"/>
      <c r="BR25" s="302"/>
      <c r="BS25" s="302">
        <v>86</v>
      </c>
      <c r="BT25" s="302"/>
      <c r="BU25" s="302"/>
      <c r="BV25" s="282">
        <f>BP25+BS25</f>
        <v>182</v>
      </c>
      <c r="BW25" s="282"/>
      <c r="BX25" s="282"/>
    </row>
    <row r="26" spans="2:76" ht="24.95" customHeight="1" x14ac:dyDescent="0.15">
      <c r="B26" s="289" t="s">
        <v>131</v>
      </c>
      <c r="C26" s="289"/>
      <c r="D26" s="289"/>
      <c r="E26" s="289"/>
      <c r="F26" s="289"/>
      <c r="G26" s="290"/>
      <c r="H26" s="282">
        <v>407</v>
      </c>
      <c r="I26" s="282"/>
      <c r="J26" s="282"/>
      <c r="K26" s="302">
        <v>445</v>
      </c>
      <c r="L26" s="302"/>
      <c r="M26" s="302"/>
      <c r="N26" s="302">
        <v>444</v>
      </c>
      <c r="O26" s="302"/>
      <c r="P26" s="302"/>
      <c r="Q26" s="302">
        <f t="shared" si="3"/>
        <v>889</v>
      </c>
      <c r="R26" s="302"/>
      <c r="S26" s="302"/>
      <c r="T26" s="46"/>
      <c r="U26" s="289" t="s">
        <v>132</v>
      </c>
      <c r="V26" s="289"/>
      <c r="W26" s="289"/>
      <c r="X26" s="289"/>
      <c r="Y26" s="289"/>
      <c r="Z26" s="290"/>
      <c r="AA26" s="302">
        <v>109</v>
      </c>
      <c r="AB26" s="302"/>
      <c r="AC26" s="302"/>
      <c r="AD26" s="282">
        <v>96</v>
      </c>
      <c r="AE26" s="282"/>
      <c r="AF26" s="282"/>
      <c r="AG26" s="282">
        <v>94</v>
      </c>
      <c r="AH26" s="282"/>
      <c r="AI26" s="282"/>
      <c r="AJ26" s="282">
        <f t="shared" si="1"/>
        <v>190</v>
      </c>
      <c r="AK26" s="282"/>
      <c r="AL26" s="306"/>
      <c r="AM26" s="47"/>
      <c r="AN26" s="289" t="s">
        <v>133</v>
      </c>
      <c r="AO26" s="289"/>
      <c r="AP26" s="289"/>
      <c r="AQ26" s="289"/>
      <c r="AR26" s="289"/>
      <c r="AS26" s="290"/>
      <c r="AT26" s="282">
        <v>1</v>
      </c>
      <c r="AU26" s="282"/>
      <c r="AV26" s="282"/>
      <c r="AW26" s="302">
        <v>1</v>
      </c>
      <c r="AX26" s="302"/>
      <c r="AY26" s="302"/>
      <c r="AZ26" s="302">
        <v>2</v>
      </c>
      <c r="BA26" s="302"/>
      <c r="BB26" s="302"/>
      <c r="BC26" s="302">
        <f t="shared" si="2"/>
        <v>3</v>
      </c>
      <c r="BD26" s="302"/>
      <c r="BE26" s="282"/>
      <c r="BF26" s="46"/>
      <c r="BL26" s="14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</row>
    <row r="27" spans="2:76" ht="24.95" customHeight="1" x14ac:dyDescent="0.15">
      <c r="B27" s="289" t="s">
        <v>64</v>
      </c>
      <c r="C27" s="289"/>
      <c r="D27" s="289"/>
      <c r="E27" s="289"/>
      <c r="F27" s="289"/>
      <c r="G27" s="290"/>
      <c r="H27" s="282">
        <v>195</v>
      </c>
      <c r="I27" s="282"/>
      <c r="J27" s="282"/>
      <c r="K27" s="302">
        <v>190</v>
      </c>
      <c r="L27" s="302"/>
      <c r="M27" s="302"/>
      <c r="N27" s="302">
        <v>192</v>
      </c>
      <c r="O27" s="302"/>
      <c r="P27" s="302"/>
      <c r="Q27" s="302">
        <f t="shared" si="3"/>
        <v>382</v>
      </c>
      <c r="R27" s="302"/>
      <c r="S27" s="302"/>
      <c r="T27" s="46"/>
      <c r="U27" s="289" t="s">
        <v>134</v>
      </c>
      <c r="V27" s="289"/>
      <c r="W27" s="289"/>
      <c r="X27" s="289"/>
      <c r="Y27" s="289"/>
      <c r="Z27" s="290"/>
      <c r="AA27" s="302">
        <v>152</v>
      </c>
      <c r="AB27" s="302"/>
      <c r="AC27" s="302"/>
      <c r="AD27" s="282">
        <v>139</v>
      </c>
      <c r="AE27" s="282"/>
      <c r="AF27" s="282"/>
      <c r="AG27" s="282">
        <v>174</v>
      </c>
      <c r="AH27" s="282"/>
      <c r="AI27" s="282"/>
      <c r="AJ27" s="282">
        <f t="shared" si="1"/>
        <v>313</v>
      </c>
      <c r="AK27" s="282"/>
      <c r="AL27" s="306"/>
      <c r="AM27" s="47"/>
      <c r="AN27" s="289" t="s">
        <v>135</v>
      </c>
      <c r="AO27" s="289"/>
      <c r="AP27" s="289"/>
      <c r="AQ27" s="289"/>
      <c r="AR27" s="289"/>
      <c r="AS27" s="290"/>
      <c r="AT27" s="282">
        <v>419</v>
      </c>
      <c r="AU27" s="282"/>
      <c r="AV27" s="282"/>
      <c r="AW27" s="302">
        <v>548</v>
      </c>
      <c r="AX27" s="302"/>
      <c r="AY27" s="302"/>
      <c r="AZ27" s="302">
        <v>524</v>
      </c>
      <c r="BA27" s="302"/>
      <c r="BB27" s="302"/>
      <c r="BC27" s="302">
        <f t="shared" si="2"/>
        <v>1072</v>
      </c>
      <c r="BD27" s="302"/>
      <c r="BE27" s="282"/>
      <c r="BF27" s="46"/>
      <c r="BG27" s="308" t="s">
        <v>136</v>
      </c>
      <c r="BH27" s="308"/>
      <c r="BI27" s="308"/>
      <c r="BJ27" s="308"/>
      <c r="BK27" s="308"/>
      <c r="BL27" s="309"/>
      <c r="BM27" s="303">
        <f>SUM(BM5:BO25)+SUM(AT43:AV49)</f>
        <v>2153</v>
      </c>
      <c r="BN27" s="282"/>
      <c r="BO27" s="282"/>
      <c r="BP27" s="302">
        <f>SUM(BP5:BR25)+SUM(AW43:AY49)</f>
        <v>2599</v>
      </c>
      <c r="BQ27" s="302"/>
      <c r="BR27" s="302"/>
      <c r="BS27" s="302">
        <f>SUM(BS5:BU25)+SUM(AZ43:BB49)</f>
        <v>2749</v>
      </c>
      <c r="BT27" s="302"/>
      <c r="BU27" s="302"/>
      <c r="BV27" s="302">
        <f>SUM(BC43:BE49)+SUM(BV5:BX25)</f>
        <v>5348</v>
      </c>
      <c r="BW27" s="302"/>
      <c r="BX27" s="302"/>
    </row>
    <row r="28" spans="2:76" ht="24.95" customHeight="1" x14ac:dyDescent="0.15">
      <c r="B28" s="289" t="s">
        <v>137</v>
      </c>
      <c r="C28" s="289"/>
      <c r="D28" s="289"/>
      <c r="E28" s="289"/>
      <c r="F28" s="289"/>
      <c r="G28" s="290"/>
      <c r="H28" s="282">
        <v>874</v>
      </c>
      <c r="I28" s="282"/>
      <c r="J28" s="282"/>
      <c r="K28" s="302">
        <v>903</v>
      </c>
      <c r="L28" s="302"/>
      <c r="M28" s="302"/>
      <c r="N28" s="302">
        <v>1041</v>
      </c>
      <c r="O28" s="302"/>
      <c r="P28" s="302"/>
      <c r="Q28" s="302">
        <f t="shared" si="3"/>
        <v>1944</v>
      </c>
      <c r="R28" s="302"/>
      <c r="S28" s="302"/>
      <c r="T28" s="46"/>
      <c r="U28" s="289" t="s">
        <v>138</v>
      </c>
      <c r="V28" s="289"/>
      <c r="W28" s="289"/>
      <c r="X28" s="289"/>
      <c r="Y28" s="289"/>
      <c r="Z28" s="290"/>
      <c r="AA28" s="302">
        <v>201</v>
      </c>
      <c r="AB28" s="302"/>
      <c r="AC28" s="302"/>
      <c r="AD28" s="282">
        <v>216</v>
      </c>
      <c r="AE28" s="282"/>
      <c r="AF28" s="282"/>
      <c r="AG28" s="282">
        <v>249</v>
      </c>
      <c r="AH28" s="282"/>
      <c r="AI28" s="282"/>
      <c r="AJ28" s="282">
        <f t="shared" si="1"/>
        <v>465</v>
      </c>
      <c r="AK28" s="282"/>
      <c r="AL28" s="306"/>
      <c r="AM28" s="47"/>
      <c r="AN28" s="289" t="s">
        <v>70</v>
      </c>
      <c r="AO28" s="289"/>
      <c r="AP28" s="289"/>
      <c r="AQ28" s="289"/>
      <c r="AR28" s="289"/>
      <c r="AS28" s="290"/>
      <c r="AT28" s="282">
        <v>55</v>
      </c>
      <c r="AU28" s="282"/>
      <c r="AV28" s="282"/>
      <c r="AW28" s="302">
        <v>62</v>
      </c>
      <c r="AX28" s="302"/>
      <c r="AY28" s="302"/>
      <c r="AZ28" s="302">
        <v>66</v>
      </c>
      <c r="BA28" s="302"/>
      <c r="BB28" s="302"/>
      <c r="BC28" s="302">
        <f t="shared" si="2"/>
        <v>128</v>
      </c>
      <c r="BD28" s="302"/>
      <c r="BE28" s="282"/>
      <c r="BF28" s="46"/>
      <c r="BL28" s="14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</row>
    <row r="29" spans="2:76" ht="24.95" customHeight="1" x14ac:dyDescent="0.15">
      <c r="B29" s="289" t="s">
        <v>139</v>
      </c>
      <c r="C29" s="289"/>
      <c r="D29" s="289"/>
      <c r="E29" s="289"/>
      <c r="F29" s="289"/>
      <c r="G29" s="290"/>
      <c r="H29" s="282">
        <v>581</v>
      </c>
      <c r="I29" s="282"/>
      <c r="J29" s="282"/>
      <c r="K29" s="302">
        <v>644</v>
      </c>
      <c r="L29" s="302"/>
      <c r="M29" s="302"/>
      <c r="N29" s="302">
        <v>676</v>
      </c>
      <c r="O29" s="302"/>
      <c r="P29" s="302"/>
      <c r="Q29" s="302">
        <f>K29+N29</f>
        <v>1320</v>
      </c>
      <c r="R29" s="302"/>
      <c r="S29" s="302"/>
      <c r="T29" s="46"/>
      <c r="U29" s="289" t="s">
        <v>140</v>
      </c>
      <c r="V29" s="310"/>
      <c r="W29" s="310"/>
      <c r="X29" s="310"/>
      <c r="Y29" s="310"/>
      <c r="Z29" s="289"/>
      <c r="AA29" s="311">
        <v>45</v>
      </c>
      <c r="AB29" s="312"/>
      <c r="AC29" s="312"/>
      <c r="AD29" s="312">
        <v>49</v>
      </c>
      <c r="AE29" s="312"/>
      <c r="AF29" s="312"/>
      <c r="AG29" s="312">
        <v>51</v>
      </c>
      <c r="AH29" s="312"/>
      <c r="AI29" s="312"/>
      <c r="AJ29" s="282">
        <f>AD29+AG29</f>
        <v>100</v>
      </c>
      <c r="AK29" s="282"/>
      <c r="AL29" s="306"/>
      <c r="AM29" s="47"/>
      <c r="AN29" s="289" t="s">
        <v>74</v>
      </c>
      <c r="AO29" s="289"/>
      <c r="AP29" s="289"/>
      <c r="AQ29" s="289"/>
      <c r="AR29" s="289"/>
      <c r="AS29" s="290"/>
      <c r="AT29" s="287">
        <v>0</v>
      </c>
      <c r="AU29" s="287"/>
      <c r="AV29" s="287"/>
      <c r="AW29" s="288">
        <v>0</v>
      </c>
      <c r="AX29" s="288"/>
      <c r="AY29" s="288"/>
      <c r="AZ29" s="288">
        <v>0</v>
      </c>
      <c r="BA29" s="288"/>
      <c r="BB29" s="288"/>
      <c r="BC29" s="288" t="s">
        <v>77</v>
      </c>
      <c r="BD29" s="288"/>
      <c r="BE29" s="287"/>
      <c r="BF29" s="46"/>
      <c r="BG29" s="289" t="s">
        <v>141</v>
      </c>
      <c r="BH29" s="289"/>
      <c r="BI29" s="289"/>
      <c r="BJ29" s="289"/>
      <c r="BK29" s="289"/>
      <c r="BL29" s="290"/>
      <c r="BM29" s="303">
        <v>52</v>
      </c>
      <c r="BN29" s="282"/>
      <c r="BO29" s="282"/>
      <c r="BP29" s="302">
        <v>58</v>
      </c>
      <c r="BQ29" s="302"/>
      <c r="BR29" s="302"/>
      <c r="BS29" s="302">
        <v>59</v>
      </c>
      <c r="BT29" s="302"/>
      <c r="BU29" s="302"/>
      <c r="BV29" s="302">
        <f>BP29+BS29</f>
        <v>117</v>
      </c>
      <c r="BW29" s="302"/>
      <c r="BX29" s="302"/>
    </row>
    <row r="30" spans="2:76" ht="24.95" customHeight="1" x14ac:dyDescent="0.15">
      <c r="B30" s="289" t="s">
        <v>142</v>
      </c>
      <c r="C30" s="289"/>
      <c r="D30" s="289"/>
      <c r="E30" s="289"/>
      <c r="F30" s="289"/>
      <c r="G30" s="290"/>
      <c r="H30" s="282">
        <v>607</v>
      </c>
      <c r="I30" s="282"/>
      <c r="J30" s="282"/>
      <c r="K30" s="302">
        <v>586</v>
      </c>
      <c r="L30" s="302"/>
      <c r="M30" s="302"/>
      <c r="N30" s="302">
        <v>674</v>
      </c>
      <c r="O30" s="302"/>
      <c r="P30" s="302"/>
      <c r="Q30" s="302">
        <f>K30+N30</f>
        <v>1260</v>
      </c>
      <c r="R30" s="302"/>
      <c r="S30" s="302"/>
      <c r="T30" s="46"/>
      <c r="U30" s="289" t="s">
        <v>143</v>
      </c>
      <c r="V30" s="310"/>
      <c r="W30" s="310"/>
      <c r="X30" s="310"/>
      <c r="Y30" s="310"/>
      <c r="Z30" s="289"/>
      <c r="AA30" s="311">
        <v>159</v>
      </c>
      <c r="AB30" s="312"/>
      <c r="AC30" s="312"/>
      <c r="AD30" s="312">
        <v>168</v>
      </c>
      <c r="AE30" s="312"/>
      <c r="AF30" s="312"/>
      <c r="AG30" s="312">
        <v>173</v>
      </c>
      <c r="AH30" s="312"/>
      <c r="AI30" s="312"/>
      <c r="AJ30" s="282">
        <f t="shared" si="1"/>
        <v>341</v>
      </c>
      <c r="AK30" s="282"/>
      <c r="AL30" s="306"/>
      <c r="AM30" s="47"/>
      <c r="AN30" s="289" t="s">
        <v>79</v>
      </c>
      <c r="AO30" s="289"/>
      <c r="AP30" s="289"/>
      <c r="AQ30" s="289"/>
      <c r="AR30" s="289"/>
      <c r="AS30" s="290"/>
      <c r="AT30" s="287">
        <v>0</v>
      </c>
      <c r="AU30" s="287"/>
      <c r="AV30" s="287"/>
      <c r="AW30" s="288">
        <v>0</v>
      </c>
      <c r="AX30" s="288"/>
      <c r="AY30" s="288"/>
      <c r="AZ30" s="288">
        <v>0</v>
      </c>
      <c r="BA30" s="288"/>
      <c r="BB30" s="288"/>
      <c r="BC30" s="288" t="s">
        <v>144</v>
      </c>
      <c r="BD30" s="288"/>
      <c r="BE30" s="287"/>
      <c r="BF30" s="46"/>
      <c r="BG30" s="289" t="s">
        <v>145</v>
      </c>
      <c r="BH30" s="289"/>
      <c r="BI30" s="289"/>
      <c r="BJ30" s="289"/>
      <c r="BK30" s="289"/>
      <c r="BL30" s="290"/>
      <c r="BM30" s="303">
        <v>199</v>
      </c>
      <c r="BN30" s="282"/>
      <c r="BO30" s="282"/>
      <c r="BP30" s="302">
        <v>253</v>
      </c>
      <c r="BQ30" s="302"/>
      <c r="BR30" s="302"/>
      <c r="BS30" s="302">
        <v>235</v>
      </c>
      <c r="BT30" s="302"/>
      <c r="BU30" s="302"/>
      <c r="BV30" s="302">
        <f t="shared" ref="BV30:BV36" si="4">BP30+BS30</f>
        <v>488</v>
      </c>
      <c r="BW30" s="302"/>
      <c r="BX30" s="302"/>
    </row>
    <row r="31" spans="2:76" ht="24.95" customHeight="1" x14ac:dyDescent="0.15">
      <c r="B31" s="289" t="s">
        <v>146</v>
      </c>
      <c r="C31" s="289"/>
      <c r="D31" s="289"/>
      <c r="E31" s="289"/>
      <c r="F31" s="289"/>
      <c r="G31" s="290"/>
      <c r="H31" s="282">
        <v>295</v>
      </c>
      <c r="I31" s="282"/>
      <c r="J31" s="282"/>
      <c r="K31" s="302">
        <v>325</v>
      </c>
      <c r="L31" s="302"/>
      <c r="M31" s="302"/>
      <c r="N31" s="302">
        <v>321</v>
      </c>
      <c r="O31" s="302"/>
      <c r="P31" s="302"/>
      <c r="Q31" s="302">
        <f>K31+N31</f>
        <v>646</v>
      </c>
      <c r="R31" s="302"/>
      <c r="S31" s="302"/>
      <c r="T31" s="46"/>
      <c r="U31" s="289" t="s">
        <v>64</v>
      </c>
      <c r="V31" s="310"/>
      <c r="W31" s="310"/>
      <c r="X31" s="310"/>
      <c r="Y31" s="310"/>
      <c r="Z31" s="289"/>
      <c r="AA31" s="311">
        <v>102</v>
      </c>
      <c r="AB31" s="312"/>
      <c r="AC31" s="312"/>
      <c r="AD31" s="312">
        <v>91</v>
      </c>
      <c r="AE31" s="312"/>
      <c r="AF31" s="312"/>
      <c r="AG31" s="312">
        <v>110</v>
      </c>
      <c r="AH31" s="312"/>
      <c r="AI31" s="312"/>
      <c r="AJ31" s="282">
        <f t="shared" si="1"/>
        <v>201</v>
      </c>
      <c r="AK31" s="282"/>
      <c r="AL31" s="306"/>
      <c r="AM31" s="47"/>
      <c r="AN31" s="289" t="s">
        <v>147</v>
      </c>
      <c r="AO31" s="289"/>
      <c r="AP31" s="289"/>
      <c r="AQ31" s="289"/>
      <c r="AR31" s="289"/>
      <c r="AS31" s="290"/>
      <c r="AT31" s="287">
        <v>0</v>
      </c>
      <c r="AU31" s="287"/>
      <c r="AV31" s="287"/>
      <c r="AW31" s="288">
        <v>0</v>
      </c>
      <c r="AX31" s="288"/>
      <c r="AY31" s="288"/>
      <c r="AZ31" s="288">
        <v>0</v>
      </c>
      <c r="BA31" s="288"/>
      <c r="BB31" s="288"/>
      <c r="BC31" s="288" t="s">
        <v>148</v>
      </c>
      <c r="BD31" s="288"/>
      <c r="BE31" s="287"/>
      <c r="BF31" s="46"/>
      <c r="BG31" s="289" t="s">
        <v>149</v>
      </c>
      <c r="BH31" s="289"/>
      <c r="BI31" s="289"/>
      <c r="BJ31" s="289"/>
      <c r="BK31" s="289"/>
      <c r="BL31" s="290"/>
      <c r="BM31" s="303">
        <v>134</v>
      </c>
      <c r="BN31" s="282"/>
      <c r="BO31" s="282"/>
      <c r="BP31" s="302">
        <v>177</v>
      </c>
      <c r="BQ31" s="302"/>
      <c r="BR31" s="302"/>
      <c r="BS31" s="302">
        <v>171</v>
      </c>
      <c r="BT31" s="302"/>
      <c r="BU31" s="302"/>
      <c r="BV31" s="302">
        <f t="shared" si="4"/>
        <v>348</v>
      </c>
      <c r="BW31" s="302"/>
      <c r="BX31" s="302"/>
    </row>
    <row r="32" spans="2:76" ht="24.95" customHeight="1" x14ac:dyDescent="0.15">
      <c r="B32" s="289" t="s">
        <v>150</v>
      </c>
      <c r="C32" s="289"/>
      <c r="D32" s="289"/>
      <c r="E32" s="289"/>
      <c r="F32" s="289"/>
      <c r="G32" s="290"/>
      <c r="H32" s="282">
        <v>823</v>
      </c>
      <c r="I32" s="282"/>
      <c r="J32" s="282"/>
      <c r="K32" s="302">
        <v>818</v>
      </c>
      <c r="L32" s="302"/>
      <c r="M32" s="302"/>
      <c r="N32" s="302">
        <v>946</v>
      </c>
      <c r="O32" s="302"/>
      <c r="P32" s="302"/>
      <c r="Q32" s="302">
        <f>K32+N32</f>
        <v>1764</v>
      </c>
      <c r="R32" s="302"/>
      <c r="S32" s="302"/>
      <c r="T32" s="46"/>
      <c r="U32" s="289" t="s">
        <v>68</v>
      </c>
      <c r="V32" s="310"/>
      <c r="W32" s="310"/>
      <c r="X32" s="310"/>
      <c r="Y32" s="310"/>
      <c r="Z32" s="289"/>
      <c r="AA32" s="311">
        <v>107</v>
      </c>
      <c r="AB32" s="312"/>
      <c r="AC32" s="312"/>
      <c r="AD32" s="312">
        <v>105</v>
      </c>
      <c r="AE32" s="312"/>
      <c r="AF32" s="312"/>
      <c r="AG32" s="312">
        <v>116</v>
      </c>
      <c r="AH32" s="312"/>
      <c r="AI32" s="312"/>
      <c r="AJ32" s="282">
        <f t="shared" si="1"/>
        <v>221</v>
      </c>
      <c r="AK32" s="282"/>
      <c r="AL32" s="306"/>
      <c r="AM32" s="47"/>
      <c r="AN32" s="289" t="s">
        <v>151</v>
      </c>
      <c r="AO32" s="289"/>
      <c r="AP32" s="289"/>
      <c r="AQ32" s="289"/>
      <c r="AR32" s="289"/>
      <c r="AS32" s="290"/>
      <c r="AT32" s="282">
        <v>226</v>
      </c>
      <c r="AU32" s="282"/>
      <c r="AV32" s="282"/>
      <c r="AW32" s="302">
        <v>289</v>
      </c>
      <c r="AX32" s="302"/>
      <c r="AY32" s="302"/>
      <c r="AZ32" s="302">
        <v>310</v>
      </c>
      <c r="BA32" s="302"/>
      <c r="BB32" s="302"/>
      <c r="BC32" s="302">
        <f t="shared" si="2"/>
        <v>599</v>
      </c>
      <c r="BD32" s="302"/>
      <c r="BE32" s="282"/>
      <c r="BF32" s="46"/>
      <c r="BG32" s="289" t="s">
        <v>152</v>
      </c>
      <c r="BH32" s="289"/>
      <c r="BI32" s="289"/>
      <c r="BJ32" s="289"/>
      <c r="BK32" s="289"/>
      <c r="BL32" s="290"/>
      <c r="BM32" s="303">
        <v>412</v>
      </c>
      <c r="BN32" s="282"/>
      <c r="BO32" s="282"/>
      <c r="BP32" s="302">
        <v>488</v>
      </c>
      <c r="BQ32" s="302"/>
      <c r="BR32" s="302"/>
      <c r="BS32" s="302">
        <v>508</v>
      </c>
      <c r="BT32" s="302"/>
      <c r="BU32" s="302"/>
      <c r="BV32" s="302">
        <f>BP32+BS32</f>
        <v>996</v>
      </c>
      <c r="BW32" s="302"/>
      <c r="BX32" s="302"/>
    </row>
    <row r="33" spans="2:76" ht="24.95" customHeight="1" x14ac:dyDescent="0.15">
      <c r="B33" s="289" t="s">
        <v>153</v>
      </c>
      <c r="C33" s="289"/>
      <c r="D33" s="289"/>
      <c r="E33" s="289"/>
      <c r="F33" s="289"/>
      <c r="G33" s="290"/>
      <c r="H33" s="287">
        <v>0</v>
      </c>
      <c r="I33" s="287"/>
      <c r="J33" s="287"/>
      <c r="K33" s="288">
        <v>0</v>
      </c>
      <c r="L33" s="288"/>
      <c r="M33" s="288"/>
      <c r="N33" s="288">
        <v>0</v>
      </c>
      <c r="O33" s="288"/>
      <c r="P33" s="288"/>
      <c r="Q33" s="288" t="s">
        <v>62</v>
      </c>
      <c r="R33" s="288"/>
      <c r="S33" s="288"/>
      <c r="T33" s="48"/>
      <c r="U33" s="289" t="s">
        <v>72</v>
      </c>
      <c r="V33" s="289"/>
      <c r="W33" s="289"/>
      <c r="X33" s="289"/>
      <c r="Y33" s="289"/>
      <c r="Z33" s="290"/>
      <c r="AA33" s="302">
        <v>206</v>
      </c>
      <c r="AB33" s="302"/>
      <c r="AC33" s="302"/>
      <c r="AD33" s="282">
        <v>210</v>
      </c>
      <c r="AE33" s="282"/>
      <c r="AF33" s="282"/>
      <c r="AG33" s="282">
        <v>207</v>
      </c>
      <c r="AH33" s="282"/>
      <c r="AI33" s="282"/>
      <c r="AJ33" s="282">
        <f t="shared" si="1"/>
        <v>417</v>
      </c>
      <c r="AK33" s="282"/>
      <c r="AL33" s="306"/>
      <c r="AM33" s="47"/>
      <c r="AN33" s="289" t="s">
        <v>154</v>
      </c>
      <c r="AO33" s="289"/>
      <c r="AP33" s="289"/>
      <c r="AQ33" s="289"/>
      <c r="AR33" s="289"/>
      <c r="AS33" s="290"/>
      <c r="AT33" s="287">
        <v>0</v>
      </c>
      <c r="AU33" s="287"/>
      <c r="AV33" s="287"/>
      <c r="AW33" s="288">
        <v>0</v>
      </c>
      <c r="AX33" s="288"/>
      <c r="AY33" s="288"/>
      <c r="AZ33" s="288">
        <v>0</v>
      </c>
      <c r="BA33" s="288"/>
      <c r="BB33" s="288"/>
      <c r="BC33" s="288" t="s">
        <v>148</v>
      </c>
      <c r="BD33" s="288"/>
      <c r="BE33" s="287"/>
      <c r="BF33" s="48"/>
      <c r="BG33" s="289" t="s">
        <v>155</v>
      </c>
      <c r="BH33" s="289"/>
      <c r="BI33" s="289"/>
      <c r="BJ33" s="289"/>
      <c r="BK33" s="289"/>
      <c r="BL33" s="290"/>
      <c r="BM33" s="303">
        <v>176</v>
      </c>
      <c r="BN33" s="282"/>
      <c r="BO33" s="282"/>
      <c r="BP33" s="302">
        <v>246</v>
      </c>
      <c r="BQ33" s="302"/>
      <c r="BR33" s="302"/>
      <c r="BS33" s="302">
        <v>239</v>
      </c>
      <c r="BT33" s="302"/>
      <c r="BU33" s="302"/>
      <c r="BV33" s="302">
        <f t="shared" si="4"/>
        <v>485</v>
      </c>
      <c r="BW33" s="302"/>
      <c r="BX33" s="302"/>
    </row>
    <row r="34" spans="2:76" ht="24.95" customHeight="1" x14ac:dyDescent="0.15">
      <c r="B34" s="289" t="s">
        <v>156</v>
      </c>
      <c r="C34" s="289"/>
      <c r="D34" s="289"/>
      <c r="E34" s="289"/>
      <c r="F34" s="289"/>
      <c r="G34" s="290"/>
      <c r="H34" s="282">
        <v>320</v>
      </c>
      <c r="I34" s="282"/>
      <c r="J34" s="282"/>
      <c r="K34" s="302">
        <v>333</v>
      </c>
      <c r="L34" s="302"/>
      <c r="M34" s="302"/>
      <c r="N34" s="302">
        <v>354</v>
      </c>
      <c r="O34" s="302"/>
      <c r="P34" s="302"/>
      <c r="Q34" s="302">
        <f t="shared" ref="Q34:Q49" si="5">K34+N34</f>
        <v>687</v>
      </c>
      <c r="R34" s="302"/>
      <c r="S34" s="302"/>
      <c r="T34" s="46"/>
      <c r="U34" s="289" t="s">
        <v>157</v>
      </c>
      <c r="V34" s="289"/>
      <c r="W34" s="289"/>
      <c r="X34" s="289"/>
      <c r="Y34" s="289"/>
      <c r="Z34" s="290"/>
      <c r="AA34" s="287">
        <v>0</v>
      </c>
      <c r="AB34" s="287"/>
      <c r="AC34" s="287"/>
      <c r="AD34" s="288">
        <v>0</v>
      </c>
      <c r="AE34" s="288"/>
      <c r="AF34" s="288"/>
      <c r="AG34" s="288">
        <v>0</v>
      </c>
      <c r="AH34" s="288"/>
      <c r="AI34" s="288"/>
      <c r="AJ34" s="287">
        <v>0</v>
      </c>
      <c r="AK34" s="287"/>
      <c r="AL34" s="313"/>
      <c r="AM34" s="47"/>
      <c r="AN34" s="289" t="s">
        <v>158</v>
      </c>
      <c r="AO34" s="289"/>
      <c r="AP34" s="289"/>
      <c r="AQ34" s="289"/>
      <c r="AR34" s="289"/>
      <c r="AS34" s="290"/>
      <c r="AT34" s="282">
        <v>109</v>
      </c>
      <c r="AU34" s="282"/>
      <c r="AV34" s="282"/>
      <c r="AW34" s="302">
        <v>142</v>
      </c>
      <c r="AX34" s="302"/>
      <c r="AY34" s="302"/>
      <c r="AZ34" s="302">
        <v>135</v>
      </c>
      <c r="BA34" s="302"/>
      <c r="BB34" s="302"/>
      <c r="BC34" s="302">
        <f t="shared" si="2"/>
        <v>277</v>
      </c>
      <c r="BD34" s="302"/>
      <c r="BE34" s="282"/>
      <c r="BF34" s="46"/>
      <c r="BG34" s="289" t="s">
        <v>159</v>
      </c>
      <c r="BH34" s="289"/>
      <c r="BI34" s="289"/>
      <c r="BJ34" s="289"/>
      <c r="BK34" s="289"/>
      <c r="BL34" s="290"/>
      <c r="BM34" s="303">
        <v>310</v>
      </c>
      <c r="BN34" s="282"/>
      <c r="BO34" s="282"/>
      <c r="BP34" s="302">
        <v>423</v>
      </c>
      <c r="BQ34" s="302"/>
      <c r="BR34" s="302"/>
      <c r="BS34" s="302">
        <v>428</v>
      </c>
      <c r="BT34" s="302"/>
      <c r="BU34" s="302"/>
      <c r="BV34" s="302">
        <f t="shared" si="4"/>
        <v>851</v>
      </c>
      <c r="BW34" s="302"/>
      <c r="BX34" s="302"/>
    </row>
    <row r="35" spans="2:76" ht="24.95" customHeight="1" x14ac:dyDescent="0.15">
      <c r="B35" s="289" t="s">
        <v>160</v>
      </c>
      <c r="C35" s="289"/>
      <c r="D35" s="289"/>
      <c r="E35" s="289"/>
      <c r="F35" s="289"/>
      <c r="G35" s="290"/>
      <c r="H35" s="282">
        <v>51</v>
      </c>
      <c r="I35" s="282"/>
      <c r="J35" s="282"/>
      <c r="K35" s="302">
        <v>53</v>
      </c>
      <c r="L35" s="302"/>
      <c r="M35" s="302"/>
      <c r="N35" s="302">
        <v>59</v>
      </c>
      <c r="O35" s="302"/>
      <c r="P35" s="302"/>
      <c r="Q35" s="302">
        <f t="shared" si="5"/>
        <v>112</v>
      </c>
      <c r="R35" s="302"/>
      <c r="S35" s="302"/>
      <c r="T35" s="46"/>
      <c r="U35" s="289" t="s">
        <v>161</v>
      </c>
      <c r="V35" s="289"/>
      <c r="W35" s="289"/>
      <c r="X35" s="289"/>
      <c r="Y35" s="289"/>
      <c r="Z35" s="290"/>
      <c r="AA35" s="302">
        <v>214</v>
      </c>
      <c r="AB35" s="302"/>
      <c r="AC35" s="302"/>
      <c r="AD35" s="282">
        <v>248</v>
      </c>
      <c r="AE35" s="282"/>
      <c r="AF35" s="282"/>
      <c r="AG35" s="282">
        <v>257</v>
      </c>
      <c r="AH35" s="282"/>
      <c r="AI35" s="282"/>
      <c r="AJ35" s="282">
        <f t="shared" si="1"/>
        <v>505</v>
      </c>
      <c r="AK35" s="282"/>
      <c r="AL35" s="306"/>
      <c r="AM35" s="47"/>
      <c r="AN35" s="289" t="s">
        <v>162</v>
      </c>
      <c r="AO35" s="289"/>
      <c r="AP35" s="289"/>
      <c r="AQ35" s="289"/>
      <c r="AR35" s="289"/>
      <c r="AS35" s="290"/>
      <c r="AT35" s="282">
        <v>13</v>
      </c>
      <c r="AU35" s="282"/>
      <c r="AV35" s="282"/>
      <c r="AW35" s="302">
        <v>19</v>
      </c>
      <c r="AX35" s="302"/>
      <c r="AY35" s="302"/>
      <c r="AZ35" s="302">
        <v>18</v>
      </c>
      <c r="BA35" s="302"/>
      <c r="BB35" s="302"/>
      <c r="BC35" s="302">
        <f t="shared" si="2"/>
        <v>37</v>
      </c>
      <c r="BD35" s="302"/>
      <c r="BE35" s="282"/>
      <c r="BF35" s="48"/>
      <c r="BG35" s="289" t="s">
        <v>163</v>
      </c>
      <c r="BH35" s="289"/>
      <c r="BI35" s="289"/>
      <c r="BJ35" s="289"/>
      <c r="BK35" s="289"/>
      <c r="BL35" s="290"/>
      <c r="BM35" s="303">
        <v>115</v>
      </c>
      <c r="BN35" s="282"/>
      <c r="BO35" s="282"/>
      <c r="BP35" s="302">
        <v>133</v>
      </c>
      <c r="BQ35" s="302"/>
      <c r="BR35" s="302"/>
      <c r="BS35" s="302">
        <v>139</v>
      </c>
      <c r="BT35" s="302"/>
      <c r="BU35" s="302"/>
      <c r="BV35" s="302">
        <f t="shared" si="4"/>
        <v>272</v>
      </c>
      <c r="BW35" s="302"/>
      <c r="BX35" s="302"/>
    </row>
    <row r="36" spans="2:76" ht="24.95" customHeight="1" x14ac:dyDescent="0.15">
      <c r="B36" s="289" t="s">
        <v>64</v>
      </c>
      <c r="C36" s="289"/>
      <c r="D36" s="289"/>
      <c r="E36" s="289"/>
      <c r="F36" s="289"/>
      <c r="G36" s="290"/>
      <c r="H36" s="282">
        <v>87</v>
      </c>
      <c r="I36" s="282"/>
      <c r="J36" s="282"/>
      <c r="K36" s="302">
        <v>80</v>
      </c>
      <c r="L36" s="302"/>
      <c r="M36" s="302"/>
      <c r="N36" s="302">
        <v>104</v>
      </c>
      <c r="O36" s="302"/>
      <c r="P36" s="302"/>
      <c r="Q36" s="302">
        <f t="shared" si="5"/>
        <v>184</v>
      </c>
      <c r="R36" s="302"/>
      <c r="S36" s="302"/>
      <c r="T36" s="46"/>
      <c r="U36" s="289" t="s">
        <v>164</v>
      </c>
      <c r="V36" s="289"/>
      <c r="W36" s="289"/>
      <c r="X36" s="289"/>
      <c r="Y36" s="289"/>
      <c r="Z36" s="290"/>
      <c r="AA36" s="302">
        <v>495</v>
      </c>
      <c r="AB36" s="302"/>
      <c r="AC36" s="302"/>
      <c r="AD36" s="282">
        <v>483</v>
      </c>
      <c r="AE36" s="282"/>
      <c r="AF36" s="282"/>
      <c r="AG36" s="282">
        <v>541</v>
      </c>
      <c r="AH36" s="282"/>
      <c r="AI36" s="282"/>
      <c r="AJ36" s="282">
        <f t="shared" si="1"/>
        <v>1024</v>
      </c>
      <c r="AK36" s="282"/>
      <c r="AL36" s="306"/>
      <c r="AM36" s="47"/>
      <c r="AN36" s="289" t="s">
        <v>70</v>
      </c>
      <c r="AO36" s="289"/>
      <c r="AP36" s="289"/>
      <c r="AQ36" s="289"/>
      <c r="AR36" s="289"/>
      <c r="AS36" s="290"/>
      <c r="AT36" s="282">
        <v>120</v>
      </c>
      <c r="AU36" s="282"/>
      <c r="AV36" s="282"/>
      <c r="AW36" s="282">
        <v>179</v>
      </c>
      <c r="AX36" s="282"/>
      <c r="AY36" s="282"/>
      <c r="AZ36" s="282">
        <v>163</v>
      </c>
      <c r="BA36" s="282"/>
      <c r="BB36" s="282"/>
      <c r="BC36" s="302">
        <f t="shared" si="2"/>
        <v>342</v>
      </c>
      <c r="BD36" s="302"/>
      <c r="BE36" s="282"/>
      <c r="BF36" s="46"/>
      <c r="BG36" s="289" t="s">
        <v>165</v>
      </c>
      <c r="BH36" s="289"/>
      <c r="BI36" s="289"/>
      <c r="BJ36" s="289"/>
      <c r="BK36" s="289"/>
      <c r="BL36" s="290"/>
      <c r="BM36" s="303">
        <v>115</v>
      </c>
      <c r="BN36" s="282"/>
      <c r="BO36" s="282"/>
      <c r="BP36" s="302">
        <v>150</v>
      </c>
      <c r="BQ36" s="302"/>
      <c r="BR36" s="302"/>
      <c r="BS36" s="302">
        <v>138</v>
      </c>
      <c r="BT36" s="302"/>
      <c r="BU36" s="302"/>
      <c r="BV36" s="302">
        <f t="shared" si="4"/>
        <v>288</v>
      </c>
      <c r="BW36" s="302"/>
      <c r="BX36" s="302"/>
    </row>
    <row r="37" spans="2:76" ht="24.95" customHeight="1" x14ac:dyDescent="0.15">
      <c r="B37" s="289" t="s">
        <v>166</v>
      </c>
      <c r="C37" s="289"/>
      <c r="D37" s="289"/>
      <c r="E37" s="289"/>
      <c r="F37" s="289"/>
      <c r="G37" s="290"/>
      <c r="H37" s="282">
        <v>34</v>
      </c>
      <c r="I37" s="282"/>
      <c r="J37" s="282"/>
      <c r="K37" s="302">
        <v>24</v>
      </c>
      <c r="L37" s="302"/>
      <c r="M37" s="302"/>
      <c r="N37" s="302">
        <v>27</v>
      </c>
      <c r="O37" s="302"/>
      <c r="P37" s="302"/>
      <c r="Q37" s="302">
        <f t="shared" si="5"/>
        <v>51</v>
      </c>
      <c r="R37" s="302"/>
      <c r="S37" s="302"/>
      <c r="T37" s="46"/>
      <c r="U37" s="289" t="s">
        <v>167</v>
      </c>
      <c r="V37" s="289"/>
      <c r="W37" s="289"/>
      <c r="X37" s="289"/>
      <c r="Y37" s="289"/>
      <c r="Z37" s="290"/>
      <c r="AA37" s="302">
        <v>304</v>
      </c>
      <c r="AB37" s="302"/>
      <c r="AC37" s="302"/>
      <c r="AD37" s="282">
        <v>344</v>
      </c>
      <c r="AE37" s="282"/>
      <c r="AF37" s="282"/>
      <c r="AG37" s="282">
        <v>346</v>
      </c>
      <c r="AH37" s="282"/>
      <c r="AI37" s="282"/>
      <c r="AJ37" s="282">
        <f t="shared" si="1"/>
        <v>690</v>
      </c>
      <c r="AK37" s="282"/>
      <c r="AL37" s="306"/>
      <c r="AM37" s="47"/>
      <c r="AN37" s="289" t="s">
        <v>74</v>
      </c>
      <c r="AO37" s="289"/>
      <c r="AP37" s="289"/>
      <c r="AQ37" s="289"/>
      <c r="AR37" s="289"/>
      <c r="AS37" s="290"/>
      <c r="AT37" s="282">
        <v>1</v>
      </c>
      <c r="AU37" s="282"/>
      <c r="AV37" s="282"/>
      <c r="AW37" s="282">
        <v>3</v>
      </c>
      <c r="AX37" s="282"/>
      <c r="AY37" s="282"/>
      <c r="AZ37" s="282">
        <v>4</v>
      </c>
      <c r="BA37" s="282"/>
      <c r="BB37" s="282"/>
      <c r="BC37" s="302">
        <f t="shared" si="2"/>
        <v>7</v>
      </c>
      <c r="BD37" s="302"/>
      <c r="BE37" s="282"/>
      <c r="BF37" s="48"/>
      <c r="BG37" s="289" t="s">
        <v>168</v>
      </c>
      <c r="BH37" s="289"/>
      <c r="BI37" s="289"/>
      <c r="BJ37" s="289"/>
      <c r="BK37" s="289"/>
      <c r="BL37" s="290"/>
      <c r="BM37" s="303">
        <v>140</v>
      </c>
      <c r="BN37" s="282"/>
      <c r="BO37" s="282"/>
      <c r="BP37" s="302">
        <v>173</v>
      </c>
      <c r="BQ37" s="302"/>
      <c r="BR37" s="302"/>
      <c r="BS37" s="302">
        <v>203</v>
      </c>
      <c r="BT37" s="302"/>
      <c r="BU37" s="302"/>
      <c r="BV37" s="302">
        <f>BP37+BS37</f>
        <v>376</v>
      </c>
      <c r="BW37" s="302"/>
      <c r="BX37" s="302"/>
    </row>
    <row r="38" spans="2:76" ht="24.95" customHeight="1" x14ac:dyDescent="0.15">
      <c r="B38" s="289" t="s">
        <v>64</v>
      </c>
      <c r="C38" s="289"/>
      <c r="D38" s="289"/>
      <c r="E38" s="289"/>
      <c r="F38" s="289"/>
      <c r="G38" s="290"/>
      <c r="H38" s="282">
        <v>21</v>
      </c>
      <c r="I38" s="282"/>
      <c r="J38" s="282"/>
      <c r="K38" s="302">
        <v>16</v>
      </c>
      <c r="L38" s="302"/>
      <c r="M38" s="302"/>
      <c r="N38" s="302">
        <v>22</v>
      </c>
      <c r="O38" s="302"/>
      <c r="P38" s="302"/>
      <c r="Q38" s="302">
        <f t="shared" si="5"/>
        <v>38</v>
      </c>
      <c r="R38" s="302"/>
      <c r="S38" s="302"/>
      <c r="T38" s="46"/>
      <c r="U38" s="289" t="s">
        <v>169</v>
      </c>
      <c r="V38" s="289"/>
      <c r="W38" s="289"/>
      <c r="X38" s="289"/>
      <c r="Y38" s="289"/>
      <c r="Z38" s="290"/>
      <c r="AA38" s="302">
        <v>127</v>
      </c>
      <c r="AB38" s="302"/>
      <c r="AC38" s="302"/>
      <c r="AD38" s="282">
        <v>143</v>
      </c>
      <c r="AE38" s="282"/>
      <c r="AF38" s="282"/>
      <c r="AG38" s="282">
        <v>167</v>
      </c>
      <c r="AH38" s="282"/>
      <c r="AI38" s="282"/>
      <c r="AJ38" s="282">
        <f t="shared" si="1"/>
        <v>310</v>
      </c>
      <c r="AK38" s="282"/>
      <c r="AL38" s="306"/>
      <c r="AM38" s="47"/>
      <c r="AN38" s="289" t="s">
        <v>170</v>
      </c>
      <c r="AO38" s="289"/>
      <c r="AP38" s="289"/>
      <c r="AQ38" s="289"/>
      <c r="AR38" s="289"/>
      <c r="AS38" s="290"/>
      <c r="AT38" s="282">
        <v>16</v>
      </c>
      <c r="AU38" s="282"/>
      <c r="AV38" s="282"/>
      <c r="AW38" s="302">
        <v>28</v>
      </c>
      <c r="AX38" s="302"/>
      <c r="AY38" s="302"/>
      <c r="AZ38" s="302">
        <v>22</v>
      </c>
      <c r="BA38" s="302"/>
      <c r="BB38" s="302"/>
      <c r="BC38" s="302">
        <f t="shared" si="2"/>
        <v>50</v>
      </c>
      <c r="BD38" s="302"/>
      <c r="BE38" s="282"/>
      <c r="BF38" s="46"/>
      <c r="BG38" s="13"/>
      <c r="BH38" s="13"/>
      <c r="BI38" s="13"/>
      <c r="BJ38" s="13"/>
      <c r="BK38" s="13"/>
      <c r="BL38" s="14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</row>
    <row r="39" spans="2:76" ht="24.95" customHeight="1" x14ac:dyDescent="0.15">
      <c r="B39" s="289" t="s">
        <v>171</v>
      </c>
      <c r="C39" s="289"/>
      <c r="D39" s="289"/>
      <c r="E39" s="289"/>
      <c r="F39" s="289"/>
      <c r="G39" s="290"/>
      <c r="H39" s="282">
        <v>75</v>
      </c>
      <c r="I39" s="282"/>
      <c r="J39" s="282"/>
      <c r="K39" s="302">
        <v>68</v>
      </c>
      <c r="L39" s="302"/>
      <c r="M39" s="302"/>
      <c r="N39" s="302">
        <v>72</v>
      </c>
      <c r="O39" s="302"/>
      <c r="P39" s="302"/>
      <c r="Q39" s="302">
        <f t="shared" si="5"/>
        <v>140</v>
      </c>
      <c r="R39" s="302"/>
      <c r="S39" s="302"/>
      <c r="T39" s="46"/>
      <c r="U39" s="289" t="s">
        <v>172</v>
      </c>
      <c r="V39" s="289"/>
      <c r="W39" s="289"/>
      <c r="X39" s="289"/>
      <c r="Y39" s="289"/>
      <c r="Z39" s="290"/>
      <c r="AA39" s="302">
        <v>1864</v>
      </c>
      <c r="AB39" s="302"/>
      <c r="AC39" s="302"/>
      <c r="AD39" s="282">
        <v>1892</v>
      </c>
      <c r="AE39" s="282"/>
      <c r="AF39" s="282"/>
      <c r="AG39" s="282">
        <v>2156</v>
      </c>
      <c r="AH39" s="282"/>
      <c r="AI39" s="282"/>
      <c r="AJ39" s="282">
        <f t="shared" si="1"/>
        <v>4048</v>
      </c>
      <c r="AK39" s="282"/>
      <c r="AL39" s="306"/>
      <c r="AM39" s="47"/>
      <c r="AN39" s="289" t="s">
        <v>173</v>
      </c>
      <c r="AO39" s="289"/>
      <c r="AP39" s="289"/>
      <c r="AQ39" s="289"/>
      <c r="AR39" s="289"/>
      <c r="AS39" s="290"/>
      <c r="AT39" s="282">
        <v>46</v>
      </c>
      <c r="AU39" s="282"/>
      <c r="AV39" s="282"/>
      <c r="AW39" s="302">
        <v>60</v>
      </c>
      <c r="AX39" s="302"/>
      <c r="AY39" s="302"/>
      <c r="AZ39" s="302">
        <v>41</v>
      </c>
      <c r="BA39" s="302"/>
      <c r="BB39" s="302"/>
      <c r="BC39" s="302">
        <f t="shared" si="2"/>
        <v>101</v>
      </c>
      <c r="BD39" s="302"/>
      <c r="BE39" s="282"/>
      <c r="BF39" s="46"/>
      <c r="BG39" s="308" t="s">
        <v>174</v>
      </c>
      <c r="BH39" s="308"/>
      <c r="BI39" s="308"/>
      <c r="BJ39" s="308"/>
      <c r="BK39" s="308"/>
      <c r="BL39" s="309"/>
      <c r="BM39" s="282">
        <f>SUM(BM29:BO37)</f>
        <v>1653</v>
      </c>
      <c r="BN39" s="282"/>
      <c r="BO39" s="282"/>
      <c r="BP39" s="302">
        <f>SUM(BP29:BR37)</f>
        <v>2101</v>
      </c>
      <c r="BQ39" s="302"/>
      <c r="BR39" s="302"/>
      <c r="BS39" s="302">
        <f>SUM(BS29:BU37)</f>
        <v>2120</v>
      </c>
      <c r="BT39" s="302"/>
      <c r="BU39" s="302"/>
      <c r="BV39" s="302">
        <f>SUM(BV29:BX37)</f>
        <v>4221</v>
      </c>
      <c r="BW39" s="302"/>
      <c r="BX39" s="302"/>
    </row>
    <row r="40" spans="2:76" ht="24.95" customHeight="1" x14ac:dyDescent="0.15">
      <c r="B40" s="289" t="s">
        <v>175</v>
      </c>
      <c r="C40" s="289"/>
      <c r="D40" s="289"/>
      <c r="E40" s="289"/>
      <c r="F40" s="289"/>
      <c r="G40" s="290"/>
      <c r="H40" s="282">
        <v>120</v>
      </c>
      <c r="I40" s="282"/>
      <c r="J40" s="282"/>
      <c r="K40" s="302">
        <v>118</v>
      </c>
      <c r="L40" s="302"/>
      <c r="M40" s="302"/>
      <c r="N40" s="302">
        <v>121</v>
      </c>
      <c r="O40" s="302"/>
      <c r="P40" s="302"/>
      <c r="Q40" s="302">
        <f t="shared" si="5"/>
        <v>239</v>
      </c>
      <c r="R40" s="302"/>
      <c r="S40" s="302"/>
      <c r="T40" s="46"/>
      <c r="U40" s="289" t="s">
        <v>176</v>
      </c>
      <c r="V40" s="289"/>
      <c r="W40" s="289"/>
      <c r="X40" s="289"/>
      <c r="Y40" s="289"/>
      <c r="Z40" s="290"/>
      <c r="AA40" s="302">
        <v>180</v>
      </c>
      <c r="AB40" s="302"/>
      <c r="AC40" s="302"/>
      <c r="AD40" s="282">
        <v>197</v>
      </c>
      <c r="AE40" s="282"/>
      <c r="AF40" s="282"/>
      <c r="AG40" s="282">
        <v>220</v>
      </c>
      <c r="AH40" s="282"/>
      <c r="AI40" s="282"/>
      <c r="AJ40" s="282">
        <f t="shared" si="1"/>
        <v>417</v>
      </c>
      <c r="AK40" s="282"/>
      <c r="AL40" s="306"/>
      <c r="AM40" s="47"/>
      <c r="AN40" s="289"/>
      <c r="AO40" s="289"/>
      <c r="AP40" s="289"/>
      <c r="AQ40" s="289"/>
      <c r="AR40" s="289"/>
      <c r="AS40" s="290"/>
      <c r="AT40" s="303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46"/>
      <c r="BG40" s="13"/>
      <c r="BH40" s="13"/>
      <c r="BI40" s="13"/>
      <c r="BJ40" s="13"/>
      <c r="BK40" s="13"/>
      <c r="BL40" s="14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</row>
    <row r="41" spans="2:76" ht="24.95" customHeight="1" x14ac:dyDescent="0.15">
      <c r="B41" s="289" t="s">
        <v>177</v>
      </c>
      <c r="C41" s="289"/>
      <c r="D41" s="289"/>
      <c r="E41" s="289"/>
      <c r="F41" s="289"/>
      <c r="G41" s="290"/>
      <c r="H41" s="282">
        <v>131</v>
      </c>
      <c r="I41" s="282"/>
      <c r="J41" s="282"/>
      <c r="K41" s="302">
        <v>142</v>
      </c>
      <c r="L41" s="302"/>
      <c r="M41" s="302"/>
      <c r="N41" s="302">
        <v>151</v>
      </c>
      <c r="O41" s="302"/>
      <c r="P41" s="302"/>
      <c r="Q41" s="302">
        <f t="shared" si="5"/>
        <v>293</v>
      </c>
      <c r="R41" s="302"/>
      <c r="S41" s="302"/>
      <c r="T41" s="46"/>
      <c r="U41" s="289" t="s">
        <v>178</v>
      </c>
      <c r="V41" s="289"/>
      <c r="W41" s="289"/>
      <c r="X41" s="289"/>
      <c r="Y41" s="289"/>
      <c r="Z41" s="290"/>
      <c r="AA41" s="302">
        <v>808</v>
      </c>
      <c r="AB41" s="302"/>
      <c r="AC41" s="302"/>
      <c r="AD41" s="282">
        <v>913</v>
      </c>
      <c r="AE41" s="282"/>
      <c r="AF41" s="282"/>
      <c r="AG41" s="282">
        <v>962</v>
      </c>
      <c r="AH41" s="282"/>
      <c r="AI41" s="282"/>
      <c r="AJ41" s="282">
        <f t="shared" si="1"/>
        <v>1875</v>
      </c>
      <c r="AK41" s="282"/>
      <c r="AL41" s="306"/>
      <c r="AM41" s="47"/>
      <c r="AN41" s="308" t="s">
        <v>179</v>
      </c>
      <c r="AO41" s="308"/>
      <c r="AP41" s="308"/>
      <c r="AQ41" s="308"/>
      <c r="AR41" s="308"/>
      <c r="AS41" s="309"/>
      <c r="AT41" s="316">
        <f>SUM(H5:J49,AA5:AC49,AT5:AV39)</f>
        <v>22638</v>
      </c>
      <c r="AU41" s="314"/>
      <c r="AV41" s="314"/>
      <c r="AW41" s="314">
        <f>SUM(K5:M49,AD5:AF49,AW5:AY39)</f>
        <v>23933</v>
      </c>
      <c r="AX41" s="314"/>
      <c r="AY41" s="314"/>
      <c r="AZ41" s="314">
        <f>SUM(N5:P49,AG5:AI49,AZ5:BB39)</f>
        <v>25868</v>
      </c>
      <c r="BA41" s="314"/>
      <c r="BB41" s="314"/>
      <c r="BC41" s="314">
        <f>SUM(Q5:S49,AJ5:AL49,BC5:BE39)</f>
        <v>49801</v>
      </c>
      <c r="BD41" s="314"/>
      <c r="BE41" s="315"/>
      <c r="BF41" s="46"/>
      <c r="BG41" s="289" t="s">
        <v>180</v>
      </c>
      <c r="BH41" s="289"/>
      <c r="BI41" s="289"/>
      <c r="BJ41" s="289"/>
      <c r="BK41" s="289"/>
      <c r="BL41" s="290"/>
      <c r="BM41" s="302">
        <v>208</v>
      </c>
      <c r="BN41" s="302"/>
      <c r="BO41" s="302"/>
      <c r="BP41" s="302">
        <v>296</v>
      </c>
      <c r="BQ41" s="302"/>
      <c r="BR41" s="302"/>
      <c r="BS41" s="302">
        <v>298</v>
      </c>
      <c r="BT41" s="302"/>
      <c r="BU41" s="302"/>
      <c r="BV41" s="302">
        <f>BP41+BS41</f>
        <v>594</v>
      </c>
      <c r="BW41" s="302"/>
      <c r="BX41" s="302"/>
    </row>
    <row r="42" spans="2:76" ht="24.95" customHeight="1" x14ac:dyDescent="0.15">
      <c r="B42" s="289" t="s">
        <v>181</v>
      </c>
      <c r="C42" s="289"/>
      <c r="D42" s="289"/>
      <c r="E42" s="289"/>
      <c r="F42" s="289"/>
      <c r="G42" s="290"/>
      <c r="H42" s="282">
        <v>134</v>
      </c>
      <c r="I42" s="282"/>
      <c r="J42" s="282"/>
      <c r="K42" s="302">
        <v>128</v>
      </c>
      <c r="L42" s="302"/>
      <c r="M42" s="302"/>
      <c r="N42" s="302">
        <v>141</v>
      </c>
      <c r="O42" s="302"/>
      <c r="P42" s="302"/>
      <c r="Q42" s="302">
        <f t="shared" si="5"/>
        <v>269</v>
      </c>
      <c r="R42" s="302"/>
      <c r="S42" s="302"/>
      <c r="T42" s="46"/>
      <c r="U42" s="289" t="s">
        <v>182</v>
      </c>
      <c r="V42" s="289"/>
      <c r="W42" s="289"/>
      <c r="X42" s="289"/>
      <c r="Y42" s="289"/>
      <c r="Z42" s="290"/>
      <c r="AA42" s="282">
        <v>234</v>
      </c>
      <c r="AB42" s="282"/>
      <c r="AC42" s="282"/>
      <c r="AD42" s="282">
        <v>301</v>
      </c>
      <c r="AE42" s="282"/>
      <c r="AF42" s="282"/>
      <c r="AG42" s="282">
        <v>318</v>
      </c>
      <c r="AH42" s="282"/>
      <c r="AI42" s="282"/>
      <c r="AJ42" s="282">
        <f t="shared" si="1"/>
        <v>619</v>
      </c>
      <c r="AK42" s="282"/>
      <c r="AL42" s="306"/>
      <c r="AM42" s="47"/>
      <c r="AN42" s="60"/>
      <c r="AO42" s="60"/>
      <c r="AP42" s="60"/>
      <c r="AQ42" s="60"/>
      <c r="AR42" s="60"/>
      <c r="AS42" s="50"/>
      <c r="AT42" s="303"/>
      <c r="AU42" s="282"/>
      <c r="AV42" s="282"/>
      <c r="AW42" s="302"/>
      <c r="AX42" s="302"/>
      <c r="AY42" s="302"/>
      <c r="AZ42" s="302"/>
      <c r="BA42" s="302"/>
      <c r="BB42" s="302"/>
      <c r="BC42" s="302"/>
      <c r="BD42" s="302"/>
      <c r="BE42" s="282"/>
      <c r="BF42" s="46"/>
      <c r="BG42" s="289" t="s">
        <v>183</v>
      </c>
      <c r="BH42" s="289"/>
      <c r="BI42" s="289"/>
      <c r="BJ42" s="289"/>
      <c r="BK42" s="289"/>
      <c r="BL42" s="290"/>
      <c r="BM42" s="302">
        <v>548</v>
      </c>
      <c r="BN42" s="302"/>
      <c r="BO42" s="302"/>
      <c r="BP42" s="302">
        <v>710</v>
      </c>
      <c r="BQ42" s="302"/>
      <c r="BR42" s="302"/>
      <c r="BS42" s="302">
        <v>715</v>
      </c>
      <c r="BT42" s="302"/>
      <c r="BU42" s="302"/>
      <c r="BV42" s="302">
        <f>BP42+BS42</f>
        <v>1425</v>
      </c>
      <c r="BW42" s="302"/>
      <c r="BX42" s="302"/>
    </row>
    <row r="43" spans="2:76" ht="24.95" customHeight="1" x14ac:dyDescent="0.15">
      <c r="B43" s="289" t="s">
        <v>184</v>
      </c>
      <c r="C43" s="289"/>
      <c r="D43" s="289"/>
      <c r="E43" s="289"/>
      <c r="F43" s="289"/>
      <c r="G43" s="290"/>
      <c r="H43" s="282">
        <v>105</v>
      </c>
      <c r="I43" s="282"/>
      <c r="J43" s="282"/>
      <c r="K43" s="302">
        <v>95</v>
      </c>
      <c r="L43" s="302"/>
      <c r="M43" s="302"/>
      <c r="N43" s="302">
        <v>113</v>
      </c>
      <c r="O43" s="302"/>
      <c r="P43" s="302"/>
      <c r="Q43" s="302">
        <f t="shared" si="5"/>
        <v>208</v>
      </c>
      <c r="R43" s="302"/>
      <c r="S43" s="302"/>
      <c r="T43" s="46"/>
      <c r="U43" s="289" t="s">
        <v>64</v>
      </c>
      <c r="V43" s="289"/>
      <c r="W43" s="289"/>
      <c r="X43" s="289"/>
      <c r="Y43" s="289"/>
      <c r="Z43" s="290"/>
      <c r="AA43" s="282">
        <v>114</v>
      </c>
      <c r="AB43" s="282"/>
      <c r="AC43" s="282"/>
      <c r="AD43" s="282">
        <v>133</v>
      </c>
      <c r="AE43" s="282"/>
      <c r="AF43" s="282"/>
      <c r="AG43" s="282">
        <v>129</v>
      </c>
      <c r="AH43" s="282"/>
      <c r="AI43" s="282"/>
      <c r="AJ43" s="282">
        <f t="shared" si="1"/>
        <v>262</v>
      </c>
      <c r="AK43" s="282"/>
      <c r="AL43" s="306"/>
      <c r="AM43" s="47"/>
      <c r="AN43" s="289" t="s">
        <v>185</v>
      </c>
      <c r="AO43" s="289"/>
      <c r="AP43" s="289"/>
      <c r="AQ43" s="289"/>
      <c r="AR43" s="289"/>
      <c r="AS43" s="290"/>
      <c r="AT43" s="303">
        <v>323</v>
      </c>
      <c r="AU43" s="282"/>
      <c r="AV43" s="282"/>
      <c r="AW43" s="282">
        <v>371</v>
      </c>
      <c r="AX43" s="282"/>
      <c r="AY43" s="282"/>
      <c r="AZ43" s="282">
        <v>455</v>
      </c>
      <c r="BA43" s="282"/>
      <c r="BB43" s="282"/>
      <c r="BC43" s="302">
        <f t="shared" ref="BC43:BC49" si="6">AW43+AZ43</f>
        <v>826</v>
      </c>
      <c r="BD43" s="302"/>
      <c r="BE43" s="282"/>
      <c r="BF43" s="46"/>
      <c r="BG43" s="289" t="s">
        <v>186</v>
      </c>
      <c r="BH43" s="289"/>
      <c r="BI43" s="289"/>
      <c r="BJ43" s="289"/>
      <c r="BK43" s="289"/>
      <c r="BL43" s="290"/>
      <c r="BM43" s="302">
        <v>131</v>
      </c>
      <c r="BN43" s="302"/>
      <c r="BO43" s="302"/>
      <c r="BP43" s="302">
        <v>189</v>
      </c>
      <c r="BQ43" s="302"/>
      <c r="BR43" s="302"/>
      <c r="BS43" s="302">
        <v>166</v>
      </c>
      <c r="BT43" s="302"/>
      <c r="BU43" s="302"/>
      <c r="BV43" s="302">
        <f>BP43+BS43</f>
        <v>355</v>
      </c>
      <c r="BW43" s="302"/>
      <c r="BX43" s="302"/>
    </row>
    <row r="44" spans="2:76" ht="24.95" customHeight="1" x14ac:dyDescent="0.15">
      <c r="B44" s="289" t="s">
        <v>187</v>
      </c>
      <c r="C44" s="289"/>
      <c r="D44" s="289"/>
      <c r="E44" s="289"/>
      <c r="F44" s="289"/>
      <c r="G44" s="290"/>
      <c r="H44" s="282">
        <v>107</v>
      </c>
      <c r="I44" s="282"/>
      <c r="J44" s="282"/>
      <c r="K44" s="302">
        <v>110</v>
      </c>
      <c r="L44" s="302"/>
      <c r="M44" s="302"/>
      <c r="N44" s="302">
        <v>114</v>
      </c>
      <c r="O44" s="302"/>
      <c r="P44" s="302"/>
      <c r="Q44" s="302">
        <f t="shared" si="5"/>
        <v>224</v>
      </c>
      <c r="R44" s="302"/>
      <c r="S44" s="302"/>
      <c r="T44" s="46"/>
      <c r="U44" s="289" t="s">
        <v>68</v>
      </c>
      <c r="V44" s="289"/>
      <c r="W44" s="289"/>
      <c r="X44" s="289"/>
      <c r="Y44" s="289"/>
      <c r="Z44" s="290"/>
      <c r="AA44" s="282">
        <v>156</v>
      </c>
      <c r="AB44" s="282"/>
      <c r="AC44" s="282"/>
      <c r="AD44" s="282">
        <v>175</v>
      </c>
      <c r="AE44" s="282"/>
      <c r="AF44" s="282"/>
      <c r="AG44" s="282">
        <v>195</v>
      </c>
      <c r="AH44" s="282"/>
      <c r="AI44" s="282"/>
      <c r="AJ44" s="282">
        <f t="shared" si="1"/>
        <v>370</v>
      </c>
      <c r="AK44" s="282"/>
      <c r="AL44" s="306"/>
      <c r="AM44" s="47"/>
      <c r="AN44" s="289" t="s">
        <v>188</v>
      </c>
      <c r="AO44" s="289"/>
      <c r="AP44" s="289"/>
      <c r="AQ44" s="289"/>
      <c r="AR44" s="289"/>
      <c r="AS44" s="290"/>
      <c r="AT44" s="303">
        <v>137</v>
      </c>
      <c r="AU44" s="282"/>
      <c r="AV44" s="282"/>
      <c r="AW44" s="282">
        <v>186</v>
      </c>
      <c r="AX44" s="282"/>
      <c r="AY44" s="282"/>
      <c r="AZ44" s="282">
        <v>185</v>
      </c>
      <c r="BA44" s="282"/>
      <c r="BB44" s="282"/>
      <c r="BC44" s="302">
        <f t="shared" si="6"/>
        <v>371</v>
      </c>
      <c r="BD44" s="302"/>
      <c r="BE44" s="282"/>
      <c r="BF44" s="46"/>
      <c r="BG44" s="289" t="s">
        <v>189</v>
      </c>
      <c r="BH44" s="289"/>
      <c r="BI44" s="289"/>
      <c r="BJ44" s="289"/>
      <c r="BK44" s="289"/>
      <c r="BL44" s="290"/>
      <c r="BM44" s="302">
        <v>67</v>
      </c>
      <c r="BN44" s="302"/>
      <c r="BO44" s="302"/>
      <c r="BP44" s="302">
        <v>98</v>
      </c>
      <c r="BQ44" s="302"/>
      <c r="BR44" s="302"/>
      <c r="BS44" s="302">
        <v>98</v>
      </c>
      <c r="BT44" s="302"/>
      <c r="BU44" s="302"/>
      <c r="BV44" s="302">
        <f>BP44+BS44</f>
        <v>196</v>
      </c>
      <c r="BW44" s="302"/>
      <c r="BX44" s="302"/>
    </row>
    <row r="45" spans="2:76" ht="24.95" customHeight="1" x14ac:dyDescent="0.15">
      <c r="B45" s="289" t="s">
        <v>190</v>
      </c>
      <c r="C45" s="289"/>
      <c r="D45" s="289"/>
      <c r="E45" s="289"/>
      <c r="F45" s="289"/>
      <c r="G45" s="290"/>
      <c r="H45" s="282">
        <v>122</v>
      </c>
      <c r="I45" s="282"/>
      <c r="J45" s="282"/>
      <c r="K45" s="302">
        <v>120</v>
      </c>
      <c r="L45" s="302"/>
      <c r="M45" s="302"/>
      <c r="N45" s="302">
        <v>132</v>
      </c>
      <c r="O45" s="302"/>
      <c r="P45" s="302"/>
      <c r="Q45" s="302">
        <f t="shared" si="5"/>
        <v>252</v>
      </c>
      <c r="R45" s="302"/>
      <c r="S45" s="302"/>
      <c r="T45" s="46"/>
      <c r="U45" s="289" t="s">
        <v>191</v>
      </c>
      <c r="V45" s="289"/>
      <c r="W45" s="289"/>
      <c r="X45" s="289"/>
      <c r="Y45" s="289"/>
      <c r="Z45" s="290"/>
      <c r="AA45" s="282">
        <v>200</v>
      </c>
      <c r="AB45" s="282"/>
      <c r="AC45" s="282"/>
      <c r="AD45" s="282">
        <v>199</v>
      </c>
      <c r="AE45" s="282"/>
      <c r="AF45" s="282"/>
      <c r="AG45" s="282">
        <v>220</v>
      </c>
      <c r="AH45" s="282"/>
      <c r="AI45" s="282"/>
      <c r="AJ45" s="282">
        <f t="shared" si="1"/>
        <v>419</v>
      </c>
      <c r="AK45" s="282"/>
      <c r="AL45" s="306"/>
      <c r="AM45" s="47"/>
      <c r="AN45" s="289" t="s">
        <v>192</v>
      </c>
      <c r="AO45" s="289"/>
      <c r="AP45" s="289"/>
      <c r="AQ45" s="289"/>
      <c r="AR45" s="289"/>
      <c r="AS45" s="290"/>
      <c r="AT45" s="303">
        <v>40</v>
      </c>
      <c r="AU45" s="282"/>
      <c r="AV45" s="282"/>
      <c r="AW45" s="282">
        <v>62</v>
      </c>
      <c r="AX45" s="282"/>
      <c r="AY45" s="282"/>
      <c r="AZ45" s="282">
        <v>54</v>
      </c>
      <c r="BA45" s="282"/>
      <c r="BB45" s="282"/>
      <c r="BC45" s="302">
        <f t="shared" si="6"/>
        <v>116</v>
      </c>
      <c r="BD45" s="302"/>
      <c r="BE45" s="282"/>
      <c r="BF45" s="51"/>
      <c r="BL45" s="14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</row>
    <row r="46" spans="2:76" ht="24.95" customHeight="1" x14ac:dyDescent="0.15">
      <c r="B46" s="289" t="s">
        <v>193</v>
      </c>
      <c r="C46" s="289"/>
      <c r="D46" s="289"/>
      <c r="E46" s="289"/>
      <c r="F46" s="289"/>
      <c r="G46" s="290"/>
      <c r="H46" s="282">
        <v>74</v>
      </c>
      <c r="I46" s="282"/>
      <c r="J46" s="282"/>
      <c r="K46" s="282">
        <v>71</v>
      </c>
      <c r="L46" s="282"/>
      <c r="M46" s="282"/>
      <c r="N46" s="282">
        <v>85</v>
      </c>
      <c r="O46" s="282"/>
      <c r="P46" s="282"/>
      <c r="Q46" s="302">
        <f t="shared" si="5"/>
        <v>156</v>
      </c>
      <c r="R46" s="302"/>
      <c r="S46" s="302"/>
      <c r="T46" s="46"/>
      <c r="U46" s="289" t="s">
        <v>64</v>
      </c>
      <c r="V46" s="289"/>
      <c r="W46" s="289"/>
      <c r="X46" s="289"/>
      <c r="Y46" s="289"/>
      <c r="Z46" s="290"/>
      <c r="AA46" s="282">
        <v>139</v>
      </c>
      <c r="AB46" s="282"/>
      <c r="AC46" s="282"/>
      <c r="AD46" s="282">
        <v>152</v>
      </c>
      <c r="AE46" s="282"/>
      <c r="AF46" s="282"/>
      <c r="AG46" s="282">
        <v>158</v>
      </c>
      <c r="AH46" s="282"/>
      <c r="AI46" s="282"/>
      <c r="AJ46" s="282">
        <f t="shared" si="1"/>
        <v>310</v>
      </c>
      <c r="AK46" s="282"/>
      <c r="AL46" s="306"/>
      <c r="AM46" s="47"/>
      <c r="AN46" s="289" t="s">
        <v>194</v>
      </c>
      <c r="AO46" s="289"/>
      <c r="AP46" s="289"/>
      <c r="AQ46" s="289"/>
      <c r="AR46" s="289"/>
      <c r="AS46" s="290"/>
      <c r="AT46" s="303">
        <v>40</v>
      </c>
      <c r="AU46" s="282"/>
      <c r="AV46" s="282"/>
      <c r="AW46" s="282">
        <v>53</v>
      </c>
      <c r="AX46" s="282"/>
      <c r="AY46" s="282"/>
      <c r="AZ46" s="282">
        <v>44</v>
      </c>
      <c r="BA46" s="282"/>
      <c r="BB46" s="282"/>
      <c r="BC46" s="302">
        <f t="shared" si="6"/>
        <v>97</v>
      </c>
      <c r="BD46" s="302"/>
      <c r="BE46" s="282"/>
      <c r="BF46" s="51"/>
      <c r="BG46" s="308" t="s">
        <v>195</v>
      </c>
      <c r="BH46" s="308"/>
      <c r="BI46" s="308"/>
      <c r="BJ46" s="308"/>
      <c r="BK46" s="308"/>
      <c r="BL46" s="309"/>
      <c r="BM46" s="302">
        <f>SUM(BM41:BO44)</f>
        <v>954</v>
      </c>
      <c r="BN46" s="302"/>
      <c r="BO46" s="302"/>
      <c r="BP46" s="302">
        <f>SUM(BP41:BR44)</f>
        <v>1293</v>
      </c>
      <c r="BQ46" s="302"/>
      <c r="BR46" s="302"/>
      <c r="BS46" s="302">
        <f>SUM(BS41:BU44)</f>
        <v>1277</v>
      </c>
      <c r="BT46" s="302"/>
      <c r="BU46" s="302"/>
      <c r="BV46" s="302">
        <f>SUM(BV41:BX44)</f>
        <v>2570</v>
      </c>
      <c r="BW46" s="302"/>
      <c r="BX46" s="302"/>
    </row>
    <row r="47" spans="2:76" ht="24.95" customHeight="1" x14ac:dyDescent="0.15">
      <c r="B47" s="289" t="s">
        <v>196</v>
      </c>
      <c r="C47" s="289"/>
      <c r="D47" s="289"/>
      <c r="E47" s="289"/>
      <c r="F47" s="289"/>
      <c r="G47" s="290"/>
      <c r="H47" s="282">
        <v>57</v>
      </c>
      <c r="I47" s="282"/>
      <c r="J47" s="282"/>
      <c r="K47" s="282">
        <v>54</v>
      </c>
      <c r="L47" s="282"/>
      <c r="M47" s="282"/>
      <c r="N47" s="282">
        <v>61</v>
      </c>
      <c r="O47" s="282"/>
      <c r="P47" s="282"/>
      <c r="Q47" s="302">
        <f t="shared" si="5"/>
        <v>115</v>
      </c>
      <c r="R47" s="302"/>
      <c r="S47" s="302"/>
      <c r="T47" s="46"/>
      <c r="U47" s="289" t="s">
        <v>68</v>
      </c>
      <c r="V47" s="289"/>
      <c r="W47" s="289"/>
      <c r="X47" s="289"/>
      <c r="Y47" s="289"/>
      <c r="Z47" s="290"/>
      <c r="AA47" s="282">
        <v>211</v>
      </c>
      <c r="AB47" s="282"/>
      <c r="AC47" s="282"/>
      <c r="AD47" s="282">
        <v>216</v>
      </c>
      <c r="AE47" s="282"/>
      <c r="AF47" s="282"/>
      <c r="AG47" s="282">
        <v>227</v>
      </c>
      <c r="AH47" s="282"/>
      <c r="AI47" s="282"/>
      <c r="AJ47" s="282">
        <f t="shared" si="1"/>
        <v>443</v>
      </c>
      <c r="AK47" s="282"/>
      <c r="AL47" s="306"/>
      <c r="AM47" s="47"/>
      <c r="AN47" s="289" t="s">
        <v>197</v>
      </c>
      <c r="AO47" s="289"/>
      <c r="AP47" s="289"/>
      <c r="AQ47" s="289"/>
      <c r="AR47" s="289"/>
      <c r="AS47" s="290"/>
      <c r="AT47" s="303">
        <v>36</v>
      </c>
      <c r="AU47" s="282"/>
      <c r="AV47" s="282"/>
      <c r="AW47" s="282">
        <v>42</v>
      </c>
      <c r="AX47" s="282"/>
      <c r="AY47" s="282"/>
      <c r="AZ47" s="282">
        <v>43</v>
      </c>
      <c r="BA47" s="282"/>
      <c r="BB47" s="282"/>
      <c r="BC47" s="302">
        <f t="shared" si="6"/>
        <v>85</v>
      </c>
      <c r="BD47" s="302"/>
      <c r="BE47" s="282"/>
      <c r="BF47" s="46"/>
      <c r="BG47" s="289"/>
      <c r="BH47" s="289"/>
      <c r="BI47" s="289"/>
      <c r="BJ47" s="289"/>
      <c r="BK47" s="289"/>
      <c r="BL47" s="290"/>
      <c r="BM47" s="303"/>
      <c r="BN47" s="282"/>
      <c r="BO47" s="282"/>
      <c r="BP47" s="302"/>
      <c r="BQ47" s="302"/>
      <c r="BR47" s="302"/>
      <c r="BS47" s="302"/>
      <c r="BT47" s="302"/>
      <c r="BU47" s="302"/>
      <c r="BV47" s="302"/>
      <c r="BW47" s="302"/>
      <c r="BX47" s="302"/>
    </row>
    <row r="48" spans="2:76" ht="24.95" customHeight="1" x14ac:dyDescent="0.15">
      <c r="B48" s="289" t="s">
        <v>198</v>
      </c>
      <c r="C48" s="289"/>
      <c r="D48" s="289"/>
      <c r="E48" s="289"/>
      <c r="F48" s="289"/>
      <c r="G48" s="290"/>
      <c r="H48" s="282">
        <v>50</v>
      </c>
      <c r="I48" s="282"/>
      <c r="J48" s="282"/>
      <c r="K48" s="282">
        <v>54</v>
      </c>
      <c r="L48" s="282"/>
      <c r="M48" s="282"/>
      <c r="N48" s="282">
        <v>54</v>
      </c>
      <c r="O48" s="282"/>
      <c r="P48" s="282"/>
      <c r="Q48" s="302">
        <f t="shared" si="5"/>
        <v>108</v>
      </c>
      <c r="R48" s="302"/>
      <c r="S48" s="302"/>
      <c r="T48" s="46"/>
      <c r="U48" s="289" t="s">
        <v>72</v>
      </c>
      <c r="V48" s="289"/>
      <c r="W48" s="289"/>
      <c r="X48" s="289"/>
      <c r="Y48" s="289"/>
      <c r="Z48" s="290"/>
      <c r="AA48" s="287">
        <v>0</v>
      </c>
      <c r="AB48" s="287"/>
      <c r="AC48" s="287"/>
      <c r="AD48" s="287">
        <v>0</v>
      </c>
      <c r="AE48" s="287"/>
      <c r="AF48" s="287"/>
      <c r="AG48" s="287">
        <v>0</v>
      </c>
      <c r="AH48" s="287"/>
      <c r="AI48" s="287"/>
      <c r="AJ48" s="287" t="s">
        <v>144</v>
      </c>
      <c r="AK48" s="287"/>
      <c r="AL48" s="313"/>
      <c r="AM48" s="47"/>
      <c r="AN48" s="289" t="s">
        <v>199</v>
      </c>
      <c r="AO48" s="289"/>
      <c r="AP48" s="289"/>
      <c r="AQ48" s="289"/>
      <c r="AR48" s="289"/>
      <c r="AS48" s="290"/>
      <c r="AT48" s="303">
        <v>20</v>
      </c>
      <c r="AU48" s="282"/>
      <c r="AV48" s="282"/>
      <c r="AW48" s="302">
        <v>26</v>
      </c>
      <c r="AX48" s="302"/>
      <c r="AY48" s="302"/>
      <c r="AZ48" s="302">
        <v>25</v>
      </c>
      <c r="BA48" s="302"/>
      <c r="BB48" s="302"/>
      <c r="BC48" s="302">
        <f t="shared" si="6"/>
        <v>51</v>
      </c>
      <c r="BD48" s="302"/>
      <c r="BE48" s="282"/>
      <c r="BF48" s="46"/>
      <c r="BL48" s="14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</row>
    <row r="49" spans="2:76" ht="24.95" customHeight="1" x14ac:dyDescent="0.15">
      <c r="B49" s="317" t="s">
        <v>200</v>
      </c>
      <c r="C49" s="317"/>
      <c r="D49" s="317"/>
      <c r="E49" s="317"/>
      <c r="F49" s="317"/>
      <c r="G49" s="318"/>
      <c r="H49" s="319">
        <v>57</v>
      </c>
      <c r="I49" s="319"/>
      <c r="J49" s="319"/>
      <c r="K49" s="319">
        <v>63</v>
      </c>
      <c r="L49" s="319"/>
      <c r="M49" s="319"/>
      <c r="N49" s="319">
        <v>66</v>
      </c>
      <c r="O49" s="319"/>
      <c r="P49" s="319"/>
      <c r="Q49" s="319">
        <f t="shared" si="5"/>
        <v>129</v>
      </c>
      <c r="R49" s="319"/>
      <c r="S49" s="320"/>
      <c r="T49" s="52"/>
      <c r="U49" s="317" t="s">
        <v>83</v>
      </c>
      <c r="V49" s="317"/>
      <c r="W49" s="317"/>
      <c r="X49" s="317"/>
      <c r="Y49" s="317"/>
      <c r="Z49" s="318"/>
      <c r="AA49" s="319">
        <v>126</v>
      </c>
      <c r="AB49" s="319"/>
      <c r="AC49" s="319"/>
      <c r="AD49" s="319">
        <v>149</v>
      </c>
      <c r="AE49" s="319"/>
      <c r="AF49" s="319"/>
      <c r="AG49" s="319">
        <v>136</v>
      </c>
      <c r="AH49" s="319"/>
      <c r="AI49" s="319"/>
      <c r="AJ49" s="319">
        <f t="shared" si="1"/>
        <v>285</v>
      </c>
      <c r="AK49" s="319"/>
      <c r="AL49" s="320"/>
      <c r="AM49" s="53"/>
      <c r="AN49" s="317" t="s">
        <v>201</v>
      </c>
      <c r="AO49" s="317"/>
      <c r="AP49" s="317"/>
      <c r="AQ49" s="317"/>
      <c r="AR49" s="317"/>
      <c r="AS49" s="318"/>
      <c r="AT49" s="324">
        <v>40</v>
      </c>
      <c r="AU49" s="319"/>
      <c r="AV49" s="319"/>
      <c r="AW49" s="319">
        <v>58</v>
      </c>
      <c r="AX49" s="319"/>
      <c r="AY49" s="319"/>
      <c r="AZ49" s="319">
        <v>53</v>
      </c>
      <c r="BA49" s="319"/>
      <c r="BB49" s="319"/>
      <c r="BC49" s="319">
        <f t="shared" si="6"/>
        <v>111</v>
      </c>
      <c r="BD49" s="319"/>
      <c r="BE49" s="320"/>
      <c r="BF49" s="52"/>
      <c r="BG49" s="323" t="s">
        <v>202</v>
      </c>
      <c r="BH49" s="323"/>
      <c r="BI49" s="323"/>
      <c r="BJ49" s="323"/>
      <c r="BK49" s="54"/>
      <c r="BL49" s="55"/>
      <c r="BM49" s="324">
        <f>AT41+BM27+BM39+BM46</f>
        <v>27398</v>
      </c>
      <c r="BN49" s="319"/>
      <c r="BO49" s="319"/>
      <c r="BP49" s="321">
        <f>AW41+BP27+BP39+BP46</f>
        <v>29926</v>
      </c>
      <c r="BQ49" s="321"/>
      <c r="BR49" s="321"/>
      <c r="BS49" s="321">
        <f>AZ41+BS27+BS39+BS46</f>
        <v>32014</v>
      </c>
      <c r="BT49" s="321"/>
      <c r="BU49" s="321"/>
      <c r="BV49" s="321">
        <f>BC41+BV27+BV39+BV46</f>
        <v>61940</v>
      </c>
      <c r="BW49" s="321"/>
      <c r="BX49" s="321"/>
    </row>
    <row r="50" spans="2:76" ht="21" customHeight="1" x14ac:dyDescent="0.15">
      <c r="C50" s="56" t="s">
        <v>34</v>
      </c>
      <c r="D50" s="56"/>
      <c r="E50" s="56"/>
      <c r="F50" s="56"/>
      <c r="G50" s="56"/>
      <c r="H50" s="56"/>
      <c r="I50" s="56"/>
      <c r="J50" s="56"/>
      <c r="K50" s="56"/>
      <c r="L50" s="57"/>
      <c r="M50" s="57"/>
      <c r="N50" s="57"/>
      <c r="O50" s="57"/>
      <c r="P50" s="57"/>
      <c r="Q50" s="57"/>
      <c r="R50" s="57"/>
      <c r="S50" s="57"/>
      <c r="T50" s="57"/>
      <c r="AN50" s="40"/>
      <c r="AO50" s="40"/>
      <c r="AP50" s="40"/>
      <c r="AQ50" s="40"/>
      <c r="AR50" s="40"/>
      <c r="AS50" s="40"/>
      <c r="BN50" s="322" t="s">
        <v>35</v>
      </c>
      <c r="BO50" s="322"/>
      <c r="BP50" s="322"/>
      <c r="BQ50" s="322"/>
      <c r="BR50" s="322"/>
      <c r="BS50" s="322"/>
      <c r="BT50" s="322"/>
      <c r="BU50" s="322"/>
      <c r="BV50" s="322"/>
      <c r="BW50" s="322"/>
      <c r="BX50" s="322"/>
    </row>
    <row r="51" spans="2:76" ht="24.75" customHeight="1" x14ac:dyDescent="0.15"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2:76" ht="24.75" customHeight="1" x14ac:dyDescent="0.15"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</row>
    <row r="53" spans="2:76" x14ac:dyDescent="0.15"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AN53" s="58"/>
    </row>
    <row r="54" spans="2:76" x14ac:dyDescent="0.15"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2:76" x14ac:dyDescent="0.15"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</sheetData>
  <mergeCells count="896">
    <mergeCell ref="BV49:BX49"/>
    <mergeCell ref="BN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P43:BR43"/>
    <mergeCell ref="BS43:BU43"/>
    <mergeCell ref="BV43:BX43"/>
    <mergeCell ref="AZ43:BB43"/>
    <mergeCell ref="BC43:BE43"/>
    <mergeCell ref="BG43:BL43"/>
    <mergeCell ref="BM43:BO43"/>
    <mergeCell ref="AA40:AC40"/>
    <mergeCell ref="AD40:AF40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H39:J39"/>
    <mergeCell ref="K39:M39"/>
    <mergeCell ref="N39:P39"/>
    <mergeCell ref="B41:G41"/>
    <mergeCell ref="H41:J41"/>
    <mergeCell ref="K41:M41"/>
    <mergeCell ref="N41:P41"/>
    <mergeCell ref="Q41:S41"/>
    <mergeCell ref="U41:Z41"/>
    <mergeCell ref="U40:Z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AT40:AV40"/>
    <mergeCell ref="AW40:AY40"/>
    <mergeCell ref="AZ40:BB40"/>
    <mergeCell ref="BC40:BE40"/>
    <mergeCell ref="AG40:AI40"/>
    <mergeCell ref="AJ40:AL40"/>
    <mergeCell ref="AN40:AS40"/>
    <mergeCell ref="B39:G39"/>
    <mergeCell ref="AD37:AF37"/>
    <mergeCell ref="AG37:AI37"/>
    <mergeCell ref="AJ37:AL37"/>
    <mergeCell ref="AG38:AI38"/>
    <mergeCell ref="AJ38:AL38"/>
    <mergeCell ref="AN38:AS38"/>
    <mergeCell ref="AT38:AV38"/>
    <mergeCell ref="AW38:AY38"/>
    <mergeCell ref="AZ38:BB38"/>
    <mergeCell ref="B37:G37"/>
    <mergeCell ref="H37:J37"/>
    <mergeCell ref="BC38:BE38"/>
    <mergeCell ref="K37:M37"/>
    <mergeCell ref="N37:P37"/>
    <mergeCell ref="Q37:S37"/>
    <mergeCell ref="U37:Z37"/>
    <mergeCell ref="Q39:S39"/>
    <mergeCell ref="U39:Z39"/>
    <mergeCell ref="AA39:AC39"/>
    <mergeCell ref="AD39:AF39"/>
    <mergeCell ref="AG39:AI39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AA37:AC37"/>
    <mergeCell ref="BC36:BE36"/>
    <mergeCell ref="BG36:BL36"/>
    <mergeCell ref="BM36:BO36"/>
    <mergeCell ref="BP36:BR36"/>
    <mergeCell ref="BS36:BU36"/>
    <mergeCell ref="BS37:BU37"/>
    <mergeCell ref="BV36:BX36"/>
    <mergeCell ref="AG36:AI36"/>
    <mergeCell ref="AJ36:AL36"/>
    <mergeCell ref="AN36:AS36"/>
    <mergeCell ref="AT36:AV36"/>
    <mergeCell ref="AW36:AY36"/>
    <mergeCell ref="AZ36:BB36"/>
    <mergeCell ref="AN37:AS37"/>
    <mergeCell ref="AT37:AV37"/>
    <mergeCell ref="BV37:BX37"/>
    <mergeCell ref="BG37:BL37"/>
    <mergeCell ref="BM37:BO37"/>
    <mergeCell ref="BP37:BR37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AA33:AC33"/>
    <mergeCell ref="AD33:AF33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33:G33"/>
    <mergeCell ref="H33:J33"/>
    <mergeCell ref="BC34:BE34"/>
    <mergeCell ref="K33:M33"/>
    <mergeCell ref="N33:P33"/>
    <mergeCell ref="Q33:S33"/>
    <mergeCell ref="U33:Z33"/>
    <mergeCell ref="BS35:BU35"/>
    <mergeCell ref="BV35:BX35"/>
    <mergeCell ref="AZ35:BB35"/>
    <mergeCell ref="BC35:BE35"/>
    <mergeCell ref="BG35:BL35"/>
    <mergeCell ref="BM35:BO35"/>
    <mergeCell ref="BP35:BR35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BG32:BL32"/>
    <mergeCell ref="BM32:BO32"/>
    <mergeCell ref="BP32:BR32"/>
    <mergeCell ref="BS32:BU32"/>
    <mergeCell ref="BS33:BU33"/>
    <mergeCell ref="BV32:BX32"/>
    <mergeCell ref="AG32:AI32"/>
    <mergeCell ref="AJ32:AL32"/>
    <mergeCell ref="AN32:AS32"/>
    <mergeCell ref="AT32:AV32"/>
    <mergeCell ref="AW32:AY32"/>
    <mergeCell ref="AZ32:BB32"/>
    <mergeCell ref="AG33:AI33"/>
    <mergeCell ref="AJ33:AL33"/>
    <mergeCell ref="AN33:AS33"/>
    <mergeCell ref="AT33:AV33"/>
    <mergeCell ref="AZ33:BB33"/>
    <mergeCell ref="BC33:BE33"/>
    <mergeCell ref="BG33:BL33"/>
    <mergeCell ref="BM33:BO33"/>
    <mergeCell ref="BP33:BR33"/>
    <mergeCell ref="BV31:BX31"/>
    <mergeCell ref="AZ31:BB31"/>
    <mergeCell ref="BC31:BE31"/>
    <mergeCell ref="BG31:BL31"/>
    <mergeCell ref="BM31:BO31"/>
    <mergeCell ref="BP31:BR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BC32:BE32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S31:BU31"/>
    <mergeCell ref="BV30:BX30"/>
    <mergeCell ref="AG30:AI30"/>
    <mergeCell ref="AJ30:AL30"/>
    <mergeCell ref="AN30:AS30"/>
    <mergeCell ref="AT30:AV30"/>
    <mergeCell ref="AW30:AY30"/>
    <mergeCell ref="AZ30:BB30"/>
    <mergeCell ref="AA28:AC28"/>
    <mergeCell ref="AD28:AF28"/>
    <mergeCell ref="BS29:BU29"/>
    <mergeCell ref="BV29:BX29"/>
    <mergeCell ref="AZ29:BB29"/>
    <mergeCell ref="BC29:BE29"/>
    <mergeCell ref="BG29:BL29"/>
    <mergeCell ref="BM29:BO29"/>
    <mergeCell ref="BP29:BR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A29:AC29"/>
    <mergeCell ref="AD29:AF29"/>
    <mergeCell ref="AG29:AI29"/>
    <mergeCell ref="AJ29:AL29"/>
    <mergeCell ref="AN29:AS29"/>
    <mergeCell ref="AT29:AV29"/>
    <mergeCell ref="H27:J27"/>
    <mergeCell ref="K27:M27"/>
    <mergeCell ref="N27:P27"/>
    <mergeCell ref="B29:G29"/>
    <mergeCell ref="H29:J29"/>
    <mergeCell ref="K29:M29"/>
    <mergeCell ref="N29:P29"/>
    <mergeCell ref="Q29:S29"/>
    <mergeCell ref="U29:Z29"/>
    <mergeCell ref="U28:Z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AT28:AV28"/>
    <mergeCell ref="AW28:AY28"/>
    <mergeCell ref="AZ28:BB28"/>
    <mergeCell ref="BC28:BE28"/>
    <mergeCell ref="AG28:AI28"/>
    <mergeCell ref="AJ28:AL28"/>
    <mergeCell ref="AN28:AS28"/>
    <mergeCell ref="B27:G27"/>
    <mergeCell ref="AD25:AF25"/>
    <mergeCell ref="AG25:AI25"/>
    <mergeCell ref="AJ25:AL25"/>
    <mergeCell ref="AG26:AI26"/>
    <mergeCell ref="AJ26:AL26"/>
    <mergeCell ref="AN26:AS26"/>
    <mergeCell ref="AT26:AV26"/>
    <mergeCell ref="AW26:AY26"/>
    <mergeCell ref="AZ26:BB26"/>
    <mergeCell ref="B25:G25"/>
    <mergeCell ref="H25:J25"/>
    <mergeCell ref="BC26:BE26"/>
    <mergeCell ref="K25:M25"/>
    <mergeCell ref="N25:P25"/>
    <mergeCell ref="Q25:S25"/>
    <mergeCell ref="U25:Z25"/>
    <mergeCell ref="Q27:S27"/>
    <mergeCell ref="U27:Z27"/>
    <mergeCell ref="AA27:AC27"/>
    <mergeCell ref="AD27:AF27"/>
    <mergeCell ref="AG27:AI27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AA25:AC25"/>
    <mergeCell ref="BC24:BE24"/>
    <mergeCell ref="BG24:BL24"/>
    <mergeCell ref="BM24:BO24"/>
    <mergeCell ref="BP24:BR24"/>
    <mergeCell ref="BS24:BU24"/>
    <mergeCell ref="BS25:BU25"/>
    <mergeCell ref="BV24:BX24"/>
    <mergeCell ref="AG24:AI24"/>
    <mergeCell ref="AJ24:AL24"/>
    <mergeCell ref="AN24:AS24"/>
    <mergeCell ref="AT24:AV24"/>
    <mergeCell ref="AW24:AY24"/>
    <mergeCell ref="AZ24:BB24"/>
    <mergeCell ref="AN25:AS25"/>
    <mergeCell ref="AT25:AV25"/>
    <mergeCell ref="BV25:BX25"/>
    <mergeCell ref="BG25:BL25"/>
    <mergeCell ref="BM25:BO25"/>
    <mergeCell ref="BP25:BR25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AA21:AC21"/>
    <mergeCell ref="AD21:AF21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21:G21"/>
    <mergeCell ref="H21:J21"/>
    <mergeCell ref="BC22:BE22"/>
    <mergeCell ref="K21:M21"/>
    <mergeCell ref="N21:P21"/>
    <mergeCell ref="Q21:S21"/>
    <mergeCell ref="U21:Z21"/>
    <mergeCell ref="BS23:BU23"/>
    <mergeCell ref="BV23:BX23"/>
    <mergeCell ref="AZ23:BB23"/>
    <mergeCell ref="BC23:BE23"/>
    <mergeCell ref="BG23:BL23"/>
    <mergeCell ref="BM23:BO23"/>
    <mergeCell ref="BP23:BR23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BC20:BE20"/>
    <mergeCell ref="BG20:BL20"/>
    <mergeCell ref="BM20:BO20"/>
    <mergeCell ref="BP20:BR20"/>
    <mergeCell ref="BS20:BU20"/>
    <mergeCell ref="BS21:BU21"/>
    <mergeCell ref="BV20:BX20"/>
    <mergeCell ref="AG20:AI20"/>
    <mergeCell ref="AJ20:AL20"/>
    <mergeCell ref="AN20:AS20"/>
    <mergeCell ref="AT20:AV20"/>
    <mergeCell ref="AW20:AY20"/>
    <mergeCell ref="AZ20:BB20"/>
    <mergeCell ref="AG21:AI21"/>
    <mergeCell ref="AJ21:AL21"/>
    <mergeCell ref="AN21:AS21"/>
    <mergeCell ref="AT21:AV21"/>
    <mergeCell ref="AZ21:BB21"/>
    <mergeCell ref="BC21:BE21"/>
    <mergeCell ref="BG21:BL21"/>
    <mergeCell ref="BM21:BO21"/>
    <mergeCell ref="BP21:BR21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AA17:AC17"/>
    <mergeCell ref="AD17:AF17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17:G17"/>
    <mergeCell ref="H17:J17"/>
    <mergeCell ref="BC18:BE18"/>
    <mergeCell ref="K17:M17"/>
    <mergeCell ref="N17:P17"/>
    <mergeCell ref="Q17:S17"/>
    <mergeCell ref="U17:Z17"/>
    <mergeCell ref="BS19:BU19"/>
    <mergeCell ref="BV19:BX19"/>
    <mergeCell ref="AZ19:BB19"/>
    <mergeCell ref="BC19:BE19"/>
    <mergeCell ref="BG19:BL19"/>
    <mergeCell ref="BM19:BO19"/>
    <mergeCell ref="BP19:BR19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BC16:BE16"/>
    <mergeCell ref="BG16:BL16"/>
    <mergeCell ref="BM16:BO16"/>
    <mergeCell ref="BP16:BR16"/>
    <mergeCell ref="BS16:BU16"/>
    <mergeCell ref="BS17:BU17"/>
    <mergeCell ref="BV16:BX16"/>
    <mergeCell ref="AG16:AI16"/>
    <mergeCell ref="AJ16:AL16"/>
    <mergeCell ref="AN16:AS16"/>
    <mergeCell ref="AT16:AV16"/>
    <mergeCell ref="AW16:AY16"/>
    <mergeCell ref="AZ16:BB16"/>
    <mergeCell ref="AG17:AI17"/>
    <mergeCell ref="AJ17:AL17"/>
    <mergeCell ref="AN17:AS17"/>
    <mergeCell ref="AT17:AV17"/>
    <mergeCell ref="AZ17:BB17"/>
    <mergeCell ref="BC17:BE17"/>
    <mergeCell ref="BG17:BL17"/>
    <mergeCell ref="BM17:BO17"/>
    <mergeCell ref="BP17:BR17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AA13:AC13"/>
    <mergeCell ref="AD13:AF13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13:G13"/>
    <mergeCell ref="H13:J13"/>
    <mergeCell ref="BC14:BE14"/>
    <mergeCell ref="K13:M13"/>
    <mergeCell ref="N13:P13"/>
    <mergeCell ref="Q13:S13"/>
    <mergeCell ref="U13:Z13"/>
    <mergeCell ref="BS15:BU15"/>
    <mergeCell ref="BV15:BX15"/>
    <mergeCell ref="AZ15:BB15"/>
    <mergeCell ref="BC15:BE15"/>
    <mergeCell ref="BG15:BL15"/>
    <mergeCell ref="BM15:BO15"/>
    <mergeCell ref="BP15:BR15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BC12:BE12"/>
    <mergeCell ref="BG12:BL12"/>
    <mergeCell ref="BM12:BO12"/>
    <mergeCell ref="BP12:BR12"/>
    <mergeCell ref="BS12:BU12"/>
    <mergeCell ref="BS13:BU13"/>
    <mergeCell ref="BV12:BX12"/>
    <mergeCell ref="AG12:AI12"/>
    <mergeCell ref="AJ12:AL12"/>
    <mergeCell ref="AN12:AS12"/>
    <mergeCell ref="AT12:AV12"/>
    <mergeCell ref="AW12:AY12"/>
    <mergeCell ref="AZ12:BB12"/>
    <mergeCell ref="AG13:AI13"/>
    <mergeCell ref="AJ13:AL13"/>
    <mergeCell ref="AN13:AS13"/>
    <mergeCell ref="AT13:AV13"/>
    <mergeCell ref="AZ13:BB13"/>
    <mergeCell ref="BC13:BE13"/>
    <mergeCell ref="BG13:BL13"/>
    <mergeCell ref="BM13:BO13"/>
    <mergeCell ref="BP13:BR13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AA9:AC9"/>
    <mergeCell ref="AD9:AF9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9:G9"/>
    <mergeCell ref="H9:J9"/>
    <mergeCell ref="BC10:BE10"/>
    <mergeCell ref="K9:M9"/>
    <mergeCell ref="N9:P9"/>
    <mergeCell ref="Q9:S9"/>
    <mergeCell ref="U9:Z9"/>
    <mergeCell ref="BS11:BU11"/>
    <mergeCell ref="BV11:BX11"/>
    <mergeCell ref="AZ11:BB11"/>
    <mergeCell ref="BC11:BE11"/>
    <mergeCell ref="BG11:BL11"/>
    <mergeCell ref="BM11:BO11"/>
    <mergeCell ref="BP11:BR11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BC8:BE8"/>
    <mergeCell ref="BG8:BL8"/>
    <mergeCell ref="BM8:BO8"/>
    <mergeCell ref="BP8:BR8"/>
    <mergeCell ref="BS8:BU8"/>
    <mergeCell ref="BS9:BU9"/>
    <mergeCell ref="BV8:BX8"/>
    <mergeCell ref="AG8:AI8"/>
    <mergeCell ref="AJ8:AL8"/>
    <mergeCell ref="AN8:AS8"/>
    <mergeCell ref="AT8:AV8"/>
    <mergeCell ref="AW8:AY8"/>
    <mergeCell ref="AZ8:BB8"/>
    <mergeCell ref="AG9:AI9"/>
    <mergeCell ref="AJ9:AL9"/>
    <mergeCell ref="AN9:AS9"/>
    <mergeCell ref="AT9:AV9"/>
    <mergeCell ref="AZ9:BB9"/>
    <mergeCell ref="BC9:BE9"/>
    <mergeCell ref="BG9:BL9"/>
    <mergeCell ref="BM9:BO9"/>
    <mergeCell ref="BP9:BR9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AA5:AC5"/>
    <mergeCell ref="AD5:AF5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5:G5"/>
    <mergeCell ref="H5:J5"/>
    <mergeCell ref="BC6:BE6"/>
    <mergeCell ref="K5:M5"/>
    <mergeCell ref="N5:P5"/>
    <mergeCell ref="Q5:S5"/>
    <mergeCell ref="U5:Z5"/>
    <mergeCell ref="BS7:BU7"/>
    <mergeCell ref="BV7:BX7"/>
    <mergeCell ref="AZ7:BB7"/>
    <mergeCell ref="BC7:BE7"/>
    <mergeCell ref="BG7:BL7"/>
    <mergeCell ref="BM7:BO7"/>
    <mergeCell ref="BP7:BR7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W4:AY4"/>
    <mergeCell ref="AZ4:BB4"/>
    <mergeCell ref="BC4:BE4"/>
    <mergeCell ref="BP4:BR4"/>
    <mergeCell ref="BS4:BU4"/>
    <mergeCell ref="BS5:BU5"/>
    <mergeCell ref="AG5:AI5"/>
    <mergeCell ref="AJ5:AL5"/>
    <mergeCell ref="AN5:AS5"/>
    <mergeCell ref="AT5:AV5"/>
    <mergeCell ref="AZ5:BB5"/>
    <mergeCell ref="BC5:BE5"/>
    <mergeCell ref="BG5:BL5"/>
    <mergeCell ref="BM5:BO5"/>
    <mergeCell ref="BP5:BR5"/>
  </mergeCells>
  <phoneticPr fontId="1"/>
  <printOptions horizontalCentered="1" verticalCentered="1"/>
  <pageMargins left="0" right="0" top="0" bottom="0" header="0.31496062992125984" footer="0.31496062992125984"/>
  <pageSetup paperSize="9" scale="68" orientation="portrait" r:id="rId1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8"/>
  <sheetViews>
    <sheetView zoomScale="82" zoomScaleNormal="82" workbookViewId="0">
      <selection sqref="A1:Y1"/>
    </sheetView>
  </sheetViews>
  <sheetFormatPr defaultColWidth="3.625" defaultRowHeight="30" customHeight="1" x14ac:dyDescent="0.15"/>
  <cols>
    <col min="1" max="1" width="3.625" style="10" customWidth="1"/>
    <col min="2" max="7" width="4" style="40" customWidth="1"/>
    <col min="8" max="15" width="5.625" style="68" customWidth="1"/>
    <col min="16" max="17" width="6.125" style="68" customWidth="1"/>
    <col min="18" max="18" width="5.625" style="68" customWidth="1"/>
    <col min="19" max="19" width="5.125" style="68" customWidth="1"/>
    <col min="20" max="21" width="5.625" style="68" customWidth="1"/>
    <col min="22" max="22" width="5.125" style="68" customWidth="1"/>
    <col min="23" max="24" width="5.625" style="68" customWidth="1"/>
    <col min="25" max="25" width="5.125" style="68" customWidth="1"/>
    <col min="26" max="256" width="3.625" style="10"/>
    <col min="257" max="257" width="3.625" style="10" customWidth="1"/>
    <col min="258" max="263" width="4" style="10" customWidth="1"/>
    <col min="264" max="271" width="5.625" style="10" customWidth="1"/>
    <col min="272" max="273" width="6.125" style="10" customWidth="1"/>
    <col min="274" max="274" width="5.625" style="10" customWidth="1"/>
    <col min="275" max="275" width="5.125" style="10" customWidth="1"/>
    <col min="276" max="277" width="5.625" style="10" customWidth="1"/>
    <col min="278" max="278" width="5.125" style="10" customWidth="1"/>
    <col min="279" max="280" width="5.625" style="10" customWidth="1"/>
    <col min="281" max="281" width="5.125" style="10" customWidth="1"/>
    <col min="282" max="512" width="3.625" style="10"/>
    <col min="513" max="513" width="3.625" style="10" customWidth="1"/>
    <col min="514" max="519" width="4" style="10" customWidth="1"/>
    <col min="520" max="527" width="5.625" style="10" customWidth="1"/>
    <col min="528" max="529" width="6.125" style="10" customWidth="1"/>
    <col min="530" max="530" width="5.625" style="10" customWidth="1"/>
    <col min="531" max="531" width="5.125" style="10" customWidth="1"/>
    <col min="532" max="533" width="5.625" style="10" customWidth="1"/>
    <col min="534" max="534" width="5.125" style="10" customWidth="1"/>
    <col min="535" max="536" width="5.625" style="10" customWidth="1"/>
    <col min="537" max="537" width="5.125" style="10" customWidth="1"/>
    <col min="538" max="768" width="3.625" style="10"/>
    <col min="769" max="769" width="3.625" style="10" customWidth="1"/>
    <col min="770" max="775" width="4" style="10" customWidth="1"/>
    <col min="776" max="783" width="5.625" style="10" customWidth="1"/>
    <col min="784" max="785" width="6.125" style="10" customWidth="1"/>
    <col min="786" max="786" width="5.625" style="10" customWidth="1"/>
    <col min="787" max="787" width="5.125" style="10" customWidth="1"/>
    <col min="788" max="789" width="5.625" style="10" customWidth="1"/>
    <col min="790" max="790" width="5.125" style="10" customWidth="1"/>
    <col min="791" max="792" width="5.625" style="10" customWidth="1"/>
    <col min="793" max="793" width="5.125" style="10" customWidth="1"/>
    <col min="794" max="1024" width="3.625" style="10"/>
    <col min="1025" max="1025" width="3.625" style="10" customWidth="1"/>
    <col min="1026" max="1031" width="4" style="10" customWidth="1"/>
    <col min="1032" max="1039" width="5.625" style="10" customWidth="1"/>
    <col min="1040" max="1041" width="6.125" style="10" customWidth="1"/>
    <col min="1042" max="1042" width="5.625" style="10" customWidth="1"/>
    <col min="1043" max="1043" width="5.125" style="10" customWidth="1"/>
    <col min="1044" max="1045" width="5.625" style="10" customWidth="1"/>
    <col min="1046" max="1046" width="5.125" style="10" customWidth="1"/>
    <col min="1047" max="1048" width="5.625" style="10" customWidth="1"/>
    <col min="1049" max="1049" width="5.125" style="10" customWidth="1"/>
    <col min="1050" max="1280" width="3.625" style="10"/>
    <col min="1281" max="1281" width="3.625" style="10" customWidth="1"/>
    <col min="1282" max="1287" width="4" style="10" customWidth="1"/>
    <col min="1288" max="1295" width="5.625" style="10" customWidth="1"/>
    <col min="1296" max="1297" width="6.125" style="10" customWidth="1"/>
    <col min="1298" max="1298" width="5.625" style="10" customWidth="1"/>
    <col min="1299" max="1299" width="5.125" style="10" customWidth="1"/>
    <col min="1300" max="1301" width="5.625" style="10" customWidth="1"/>
    <col min="1302" max="1302" width="5.125" style="10" customWidth="1"/>
    <col min="1303" max="1304" width="5.625" style="10" customWidth="1"/>
    <col min="1305" max="1305" width="5.125" style="10" customWidth="1"/>
    <col min="1306" max="1536" width="3.625" style="10"/>
    <col min="1537" max="1537" width="3.625" style="10" customWidth="1"/>
    <col min="1538" max="1543" width="4" style="10" customWidth="1"/>
    <col min="1544" max="1551" width="5.625" style="10" customWidth="1"/>
    <col min="1552" max="1553" width="6.125" style="10" customWidth="1"/>
    <col min="1554" max="1554" width="5.625" style="10" customWidth="1"/>
    <col min="1555" max="1555" width="5.125" style="10" customWidth="1"/>
    <col min="1556" max="1557" width="5.625" style="10" customWidth="1"/>
    <col min="1558" max="1558" width="5.125" style="10" customWidth="1"/>
    <col min="1559" max="1560" width="5.625" style="10" customWidth="1"/>
    <col min="1561" max="1561" width="5.125" style="10" customWidth="1"/>
    <col min="1562" max="1792" width="3.625" style="10"/>
    <col min="1793" max="1793" width="3.625" style="10" customWidth="1"/>
    <col min="1794" max="1799" width="4" style="10" customWidth="1"/>
    <col min="1800" max="1807" width="5.625" style="10" customWidth="1"/>
    <col min="1808" max="1809" width="6.125" style="10" customWidth="1"/>
    <col min="1810" max="1810" width="5.625" style="10" customWidth="1"/>
    <col min="1811" max="1811" width="5.125" style="10" customWidth="1"/>
    <col min="1812" max="1813" width="5.625" style="10" customWidth="1"/>
    <col min="1814" max="1814" width="5.125" style="10" customWidth="1"/>
    <col min="1815" max="1816" width="5.625" style="10" customWidth="1"/>
    <col min="1817" max="1817" width="5.125" style="10" customWidth="1"/>
    <col min="1818" max="2048" width="3.625" style="10"/>
    <col min="2049" max="2049" width="3.625" style="10" customWidth="1"/>
    <col min="2050" max="2055" width="4" style="10" customWidth="1"/>
    <col min="2056" max="2063" width="5.625" style="10" customWidth="1"/>
    <col min="2064" max="2065" width="6.125" style="10" customWidth="1"/>
    <col min="2066" max="2066" width="5.625" style="10" customWidth="1"/>
    <col min="2067" max="2067" width="5.125" style="10" customWidth="1"/>
    <col min="2068" max="2069" width="5.625" style="10" customWidth="1"/>
    <col min="2070" max="2070" width="5.125" style="10" customWidth="1"/>
    <col min="2071" max="2072" width="5.625" style="10" customWidth="1"/>
    <col min="2073" max="2073" width="5.125" style="10" customWidth="1"/>
    <col min="2074" max="2304" width="3.625" style="10"/>
    <col min="2305" max="2305" width="3.625" style="10" customWidth="1"/>
    <col min="2306" max="2311" width="4" style="10" customWidth="1"/>
    <col min="2312" max="2319" width="5.625" style="10" customWidth="1"/>
    <col min="2320" max="2321" width="6.125" style="10" customWidth="1"/>
    <col min="2322" max="2322" width="5.625" style="10" customWidth="1"/>
    <col min="2323" max="2323" width="5.125" style="10" customWidth="1"/>
    <col min="2324" max="2325" width="5.625" style="10" customWidth="1"/>
    <col min="2326" max="2326" width="5.125" style="10" customWidth="1"/>
    <col min="2327" max="2328" width="5.625" style="10" customWidth="1"/>
    <col min="2329" max="2329" width="5.125" style="10" customWidth="1"/>
    <col min="2330" max="2560" width="3.625" style="10"/>
    <col min="2561" max="2561" width="3.625" style="10" customWidth="1"/>
    <col min="2562" max="2567" width="4" style="10" customWidth="1"/>
    <col min="2568" max="2575" width="5.625" style="10" customWidth="1"/>
    <col min="2576" max="2577" width="6.125" style="10" customWidth="1"/>
    <col min="2578" max="2578" width="5.625" style="10" customWidth="1"/>
    <col min="2579" max="2579" width="5.125" style="10" customWidth="1"/>
    <col min="2580" max="2581" width="5.625" style="10" customWidth="1"/>
    <col min="2582" max="2582" width="5.125" style="10" customWidth="1"/>
    <col min="2583" max="2584" width="5.625" style="10" customWidth="1"/>
    <col min="2585" max="2585" width="5.125" style="10" customWidth="1"/>
    <col min="2586" max="2816" width="3.625" style="10"/>
    <col min="2817" max="2817" width="3.625" style="10" customWidth="1"/>
    <col min="2818" max="2823" width="4" style="10" customWidth="1"/>
    <col min="2824" max="2831" width="5.625" style="10" customWidth="1"/>
    <col min="2832" max="2833" width="6.125" style="10" customWidth="1"/>
    <col min="2834" max="2834" width="5.625" style="10" customWidth="1"/>
    <col min="2835" max="2835" width="5.125" style="10" customWidth="1"/>
    <col min="2836" max="2837" width="5.625" style="10" customWidth="1"/>
    <col min="2838" max="2838" width="5.125" style="10" customWidth="1"/>
    <col min="2839" max="2840" width="5.625" style="10" customWidth="1"/>
    <col min="2841" max="2841" width="5.125" style="10" customWidth="1"/>
    <col min="2842" max="3072" width="3.625" style="10"/>
    <col min="3073" max="3073" width="3.625" style="10" customWidth="1"/>
    <col min="3074" max="3079" width="4" style="10" customWidth="1"/>
    <col min="3080" max="3087" width="5.625" style="10" customWidth="1"/>
    <col min="3088" max="3089" width="6.125" style="10" customWidth="1"/>
    <col min="3090" max="3090" width="5.625" style="10" customWidth="1"/>
    <col min="3091" max="3091" width="5.125" style="10" customWidth="1"/>
    <col min="3092" max="3093" width="5.625" style="10" customWidth="1"/>
    <col min="3094" max="3094" width="5.125" style="10" customWidth="1"/>
    <col min="3095" max="3096" width="5.625" style="10" customWidth="1"/>
    <col min="3097" max="3097" width="5.125" style="10" customWidth="1"/>
    <col min="3098" max="3328" width="3.625" style="10"/>
    <col min="3329" max="3329" width="3.625" style="10" customWidth="1"/>
    <col min="3330" max="3335" width="4" style="10" customWidth="1"/>
    <col min="3336" max="3343" width="5.625" style="10" customWidth="1"/>
    <col min="3344" max="3345" width="6.125" style="10" customWidth="1"/>
    <col min="3346" max="3346" width="5.625" style="10" customWidth="1"/>
    <col min="3347" max="3347" width="5.125" style="10" customWidth="1"/>
    <col min="3348" max="3349" width="5.625" style="10" customWidth="1"/>
    <col min="3350" max="3350" width="5.125" style="10" customWidth="1"/>
    <col min="3351" max="3352" width="5.625" style="10" customWidth="1"/>
    <col min="3353" max="3353" width="5.125" style="10" customWidth="1"/>
    <col min="3354" max="3584" width="3.625" style="10"/>
    <col min="3585" max="3585" width="3.625" style="10" customWidth="1"/>
    <col min="3586" max="3591" width="4" style="10" customWidth="1"/>
    <col min="3592" max="3599" width="5.625" style="10" customWidth="1"/>
    <col min="3600" max="3601" width="6.125" style="10" customWidth="1"/>
    <col min="3602" max="3602" width="5.625" style="10" customWidth="1"/>
    <col min="3603" max="3603" width="5.125" style="10" customWidth="1"/>
    <col min="3604" max="3605" width="5.625" style="10" customWidth="1"/>
    <col min="3606" max="3606" width="5.125" style="10" customWidth="1"/>
    <col min="3607" max="3608" width="5.625" style="10" customWidth="1"/>
    <col min="3609" max="3609" width="5.125" style="10" customWidth="1"/>
    <col min="3610" max="3840" width="3.625" style="10"/>
    <col min="3841" max="3841" width="3.625" style="10" customWidth="1"/>
    <col min="3842" max="3847" width="4" style="10" customWidth="1"/>
    <col min="3848" max="3855" width="5.625" style="10" customWidth="1"/>
    <col min="3856" max="3857" width="6.125" style="10" customWidth="1"/>
    <col min="3858" max="3858" width="5.625" style="10" customWidth="1"/>
    <col min="3859" max="3859" width="5.125" style="10" customWidth="1"/>
    <col min="3860" max="3861" width="5.625" style="10" customWidth="1"/>
    <col min="3862" max="3862" width="5.125" style="10" customWidth="1"/>
    <col min="3863" max="3864" width="5.625" style="10" customWidth="1"/>
    <col min="3865" max="3865" width="5.125" style="10" customWidth="1"/>
    <col min="3866" max="4096" width="3.625" style="10"/>
    <col min="4097" max="4097" width="3.625" style="10" customWidth="1"/>
    <col min="4098" max="4103" width="4" style="10" customWidth="1"/>
    <col min="4104" max="4111" width="5.625" style="10" customWidth="1"/>
    <col min="4112" max="4113" width="6.125" style="10" customWidth="1"/>
    <col min="4114" max="4114" width="5.625" style="10" customWidth="1"/>
    <col min="4115" max="4115" width="5.125" style="10" customWidth="1"/>
    <col min="4116" max="4117" width="5.625" style="10" customWidth="1"/>
    <col min="4118" max="4118" width="5.125" style="10" customWidth="1"/>
    <col min="4119" max="4120" width="5.625" style="10" customWidth="1"/>
    <col min="4121" max="4121" width="5.125" style="10" customWidth="1"/>
    <col min="4122" max="4352" width="3.625" style="10"/>
    <col min="4353" max="4353" width="3.625" style="10" customWidth="1"/>
    <col min="4354" max="4359" width="4" style="10" customWidth="1"/>
    <col min="4360" max="4367" width="5.625" style="10" customWidth="1"/>
    <col min="4368" max="4369" width="6.125" style="10" customWidth="1"/>
    <col min="4370" max="4370" width="5.625" style="10" customWidth="1"/>
    <col min="4371" max="4371" width="5.125" style="10" customWidth="1"/>
    <col min="4372" max="4373" width="5.625" style="10" customWidth="1"/>
    <col min="4374" max="4374" width="5.125" style="10" customWidth="1"/>
    <col min="4375" max="4376" width="5.625" style="10" customWidth="1"/>
    <col min="4377" max="4377" width="5.125" style="10" customWidth="1"/>
    <col min="4378" max="4608" width="3.625" style="10"/>
    <col min="4609" max="4609" width="3.625" style="10" customWidth="1"/>
    <col min="4610" max="4615" width="4" style="10" customWidth="1"/>
    <col min="4616" max="4623" width="5.625" style="10" customWidth="1"/>
    <col min="4624" max="4625" width="6.125" style="10" customWidth="1"/>
    <col min="4626" max="4626" width="5.625" style="10" customWidth="1"/>
    <col min="4627" max="4627" width="5.125" style="10" customWidth="1"/>
    <col min="4628" max="4629" width="5.625" style="10" customWidth="1"/>
    <col min="4630" max="4630" width="5.125" style="10" customWidth="1"/>
    <col min="4631" max="4632" width="5.625" style="10" customWidth="1"/>
    <col min="4633" max="4633" width="5.125" style="10" customWidth="1"/>
    <col min="4634" max="4864" width="3.625" style="10"/>
    <col min="4865" max="4865" width="3.625" style="10" customWidth="1"/>
    <col min="4866" max="4871" width="4" style="10" customWidth="1"/>
    <col min="4872" max="4879" width="5.625" style="10" customWidth="1"/>
    <col min="4880" max="4881" width="6.125" style="10" customWidth="1"/>
    <col min="4882" max="4882" width="5.625" style="10" customWidth="1"/>
    <col min="4883" max="4883" width="5.125" style="10" customWidth="1"/>
    <col min="4884" max="4885" width="5.625" style="10" customWidth="1"/>
    <col min="4886" max="4886" width="5.125" style="10" customWidth="1"/>
    <col min="4887" max="4888" width="5.625" style="10" customWidth="1"/>
    <col min="4889" max="4889" width="5.125" style="10" customWidth="1"/>
    <col min="4890" max="5120" width="3.625" style="10"/>
    <col min="5121" max="5121" width="3.625" style="10" customWidth="1"/>
    <col min="5122" max="5127" width="4" style="10" customWidth="1"/>
    <col min="5128" max="5135" width="5.625" style="10" customWidth="1"/>
    <col min="5136" max="5137" width="6.125" style="10" customWidth="1"/>
    <col min="5138" max="5138" width="5.625" style="10" customWidth="1"/>
    <col min="5139" max="5139" width="5.125" style="10" customWidth="1"/>
    <col min="5140" max="5141" width="5.625" style="10" customWidth="1"/>
    <col min="5142" max="5142" width="5.125" style="10" customWidth="1"/>
    <col min="5143" max="5144" width="5.625" style="10" customWidth="1"/>
    <col min="5145" max="5145" width="5.125" style="10" customWidth="1"/>
    <col min="5146" max="5376" width="3.625" style="10"/>
    <col min="5377" max="5377" width="3.625" style="10" customWidth="1"/>
    <col min="5378" max="5383" width="4" style="10" customWidth="1"/>
    <col min="5384" max="5391" width="5.625" style="10" customWidth="1"/>
    <col min="5392" max="5393" width="6.125" style="10" customWidth="1"/>
    <col min="5394" max="5394" width="5.625" style="10" customWidth="1"/>
    <col min="5395" max="5395" width="5.125" style="10" customWidth="1"/>
    <col min="5396" max="5397" width="5.625" style="10" customWidth="1"/>
    <col min="5398" max="5398" width="5.125" style="10" customWidth="1"/>
    <col min="5399" max="5400" width="5.625" style="10" customWidth="1"/>
    <col min="5401" max="5401" width="5.125" style="10" customWidth="1"/>
    <col min="5402" max="5632" width="3.625" style="10"/>
    <col min="5633" max="5633" width="3.625" style="10" customWidth="1"/>
    <col min="5634" max="5639" width="4" style="10" customWidth="1"/>
    <col min="5640" max="5647" width="5.625" style="10" customWidth="1"/>
    <col min="5648" max="5649" width="6.125" style="10" customWidth="1"/>
    <col min="5650" max="5650" width="5.625" style="10" customWidth="1"/>
    <col min="5651" max="5651" width="5.125" style="10" customWidth="1"/>
    <col min="5652" max="5653" width="5.625" style="10" customWidth="1"/>
    <col min="5654" max="5654" width="5.125" style="10" customWidth="1"/>
    <col min="5655" max="5656" width="5.625" style="10" customWidth="1"/>
    <col min="5657" max="5657" width="5.125" style="10" customWidth="1"/>
    <col min="5658" max="5888" width="3.625" style="10"/>
    <col min="5889" max="5889" width="3.625" style="10" customWidth="1"/>
    <col min="5890" max="5895" width="4" style="10" customWidth="1"/>
    <col min="5896" max="5903" width="5.625" style="10" customWidth="1"/>
    <col min="5904" max="5905" width="6.125" style="10" customWidth="1"/>
    <col min="5906" max="5906" width="5.625" style="10" customWidth="1"/>
    <col min="5907" max="5907" width="5.125" style="10" customWidth="1"/>
    <col min="5908" max="5909" width="5.625" style="10" customWidth="1"/>
    <col min="5910" max="5910" width="5.125" style="10" customWidth="1"/>
    <col min="5911" max="5912" width="5.625" style="10" customWidth="1"/>
    <col min="5913" max="5913" width="5.125" style="10" customWidth="1"/>
    <col min="5914" max="6144" width="3.625" style="10"/>
    <col min="6145" max="6145" width="3.625" style="10" customWidth="1"/>
    <col min="6146" max="6151" width="4" style="10" customWidth="1"/>
    <col min="6152" max="6159" width="5.625" style="10" customWidth="1"/>
    <col min="6160" max="6161" width="6.125" style="10" customWidth="1"/>
    <col min="6162" max="6162" width="5.625" style="10" customWidth="1"/>
    <col min="6163" max="6163" width="5.125" style="10" customWidth="1"/>
    <col min="6164" max="6165" width="5.625" style="10" customWidth="1"/>
    <col min="6166" max="6166" width="5.125" style="10" customWidth="1"/>
    <col min="6167" max="6168" width="5.625" style="10" customWidth="1"/>
    <col min="6169" max="6169" width="5.125" style="10" customWidth="1"/>
    <col min="6170" max="6400" width="3.625" style="10"/>
    <col min="6401" max="6401" width="3.625" style="10" customWidth="1"/>
    <col min="6402" max="6407" width="4" style="10" customWidth="1"/>
    <col min="6408" max="6415" width="5.625" style="10" customWidth="1"/>
    <col min="6416" max="6417" width="6.125" style="10" customWidth="1"/>
    <col min="6418" max="6418" width="5.625" style="10" customWidth="1"/>
    <col min="6419" max="6419" width="5.125" style="10" customWidth="1"/>
    <col min="6420" max="6421" width="5.625" style="10" customWidth="1"/>
    <col min="6422" max="6422" width="5.125" style="10" customWidth="1"/>
    <col min="6423" max="6424" width="5.625" style="10" customWidth="1"/>
    <col min="6425" max="6425" width="5.125" style="10" customWidth="1"/>
    <col min="6426" max="6656" width="3.625" style="10"/>
    <col min="6657" max="6657" width="3.625" style="10" customWidth="1"/>
    <col min="6658" max="6663" width="4" style="10" customWidth="1"/>
    <col min="6664" max="6671" width="5.625" style="10" customWidth="1"/>
    <col min="6672" max="6673" width="6.125" style="10" customWidth="1"/>
    <col min="6674" max="6674" width="5.625" style="10" customWidth="1"/>
    <col min="6675" max="6675" width="5.125" style="10" customWidth="1"/>
    <col min="6676" max="6677" width="5.625" style="10" customWidth="1"/>
    <col min="6678" max="6678" width="5.125" style="10" customWidth="1"/>
    <col min="6679" max="6680" width="5.625" style="10" customWidth="1"/>
    <col min="6681" max="6681" width="5.125" style="10" customWidth="1"/>
    <col min="6682" max="6912" width="3.625" style="10"/>
    <col min="6913" max="6913" width="3.625" style="10" customWidth="1"/>
    <col min="6914" max="6919" width="4" style="10" customWidth="1"/>
    <col min="6920" max="6927" width="5.625" style="10" customWidth="1"/>
    <col min="6928" max="6929" width="6.125" style="10" customWidth="1"/>
    <col min="6930" max="6930" width="5.625" style="10" customWidth="1"/>
    <col min="6931" max="6931" width="5.125" style="10" customWidth="1"/>
    <col min="6932" max="6933" width="5.625" style="10" customWidth="1"/>
    <col min="6934" max="6934" width="5.125" style="10" customWidth="1"/>
    <col min="6935" max="6936" width="5.625" style="10" customWidth="1"/>
    <col min="6937" max="6937" width="5.125" style="10" customWidth="1"/>
    <col min="6938" max="7168" width="3.625" style="10"/>
    <col min="7169" max="7169" width="3.625" style="10" customWidth="1"/>
    <col min="7170" max="7175" width="4" style="10" customWidth="1"/>
    <col min="7176" max="7183" width="5.625" style="10" customWidth="1"/>
    <col min="7184" max="7185" width="6.125" style="10" customWidth="1"/>
    <col min="7186" max="7186" width="5.625" style="10" customWidth="1"/>
    <col min="7187" max="7187" width="5.125" style="10" customWidth="1"/>
    <col min="7188" max="7189" width="5.625" style="10" customWidth="1"/>
    <col min="7190" max="7190" width="5.125" style="10" customWidth="1"/>
    <col min="7191" max="7192" width="5.625" style="10" customWidth="1"/>
    <col min="7193" max="7193" width="5.125" style="10" customWidth="1"/>
    <col min="7194" max="7424" width="3.625" style="10"/>
    <col min="7425" max="7425" width="3.625" style="10" customWidth="1"/>
    <col min="7426" max="7431" width="4" style="10" customWidth="1"/>
    <col min="7432" max="7439" width="5.625" style="10" customWidth="1"/>
    <col min="7440" max="7441" width="6.125" style="10" customWidth="1"/>
    <col min="7442" max="7442" width="5.625" style="10" customWidth="1"/>
    <col min="7443" max="7443" width="5.125" style="10" customWidth="1"/>
    <col min="7444" max="7445" width="5.625" style="10" customWidth="1"/>
    <col min="7446" max="7446" width="5.125" style="10" customWidth="1"/>
    <col min="7447" max="7448" width="5.625" style="10" customWidth="1"/>
    <col min="7449" max="7449" width="5.125" style="10" customWidth="1"/>
    <col min="7450" max="7680" width="3.625" style="10"/>
    <col min="7681" max="7681" width="3.625" style="10" customWidth="1"/>
    <col min="7682" max="7687" width="4" style="10" customWidth="1"/>
    <col min="7688" max="7695" width="5.625" style="10" customWidth="1"/>
    <col min="7696" max="7697" width="6.125" style="10" customWidth="1"/>
    <col min="7698" max="7698" width="5.625" style="10" customWidth="1"/>
    <col min="7699" max="7699" width="5.125" style="10" customWidth="1"/>
    <col min="7700" max="7701" width="5.625" style="10" customWidth="1"/>
    <col min="7702" max="7702" width="5.125" style="10" customWidth="1"/>
    <col min="7703" max="7704" width="5.625" style="10" customWidth="1"/>
    <col min="7705" max="7705" width="5.125" style="10" customWidth="1"/>
    <col min="7706" max="7936" width="3.625" style="10"/>
    <col min="7937" max="7937" width="3.625" style="10" customWidth="1"/>
    <col min="7938" max="7943" width="4" style="10" customWidth="1"/>
    <col min="7944" max="7951" width="5.625" style="10" customWidth="1"/>
    <col min="7952" max="7953" width="6.125" style="10" customWidth="1"/>
    <col min="7954" max="7954" width="5.625" style="10" customWidth="1"/>
    <col min="7955" max="7955" width="5.125" style="10" customWidth="1"/>
    <col min="7956" max="7957" width="5.625" style="10" customWidth="1"/>
    <col min="7958" max="7958" width="5.125" style="10" customWidth="1"/>
    <col min="7959" max="7960" width="5.625" style="10" customWidth="1"/>
    <col min="7961" max="7961" width="5.125" style="10" customWidth="1"/>
    <col min="7962" max="8192" width="3.625" style="10"/>
    <col min="8193" max="8193" width="3.625" style="10" customWidth="1"/>
    <col min="8194" max="8199" width="4" style="10" customWidth="1"/>
    <col min="8200" max="8207" width="5.625" style="10" customWidth="1"/>
    <col min="8208" max="8209" width="6.125" style="10" customWidth="1"/>
    <col min="8210" max="8210" width="5.625" style="10" customWidth="1"/>
    <col min="8211" max="8211" width="5.125" style="10" customWidth="1"/>
    <col min="8212" max="8213" width="5.625" style="10" customWidth="1"/>
    <col min="8214" max="8214" width="5.125" style="10" customWidth="1"/>
    <col min="8215" max="8216" width="5.625" style="10" customWidth="1"/>
    <col min="8217" max="8217" width="5.125" style="10" customWidth="1"/>
    <col min="8218" max="8448" width="3.625" style="10"/>
    <col min="8449" max="8449" width="3.625" style="10" customWidth="1"/>
    <col min="8450" max="8455" width="4" style="10" customWidth="1"/>
    <col min="8456" max="8463" width="5.625" style="10" customWidth="1"/>
    <col min="8464" max="8465" width="6.125" style="10" customWidth="1"/>
    <col min="8466" max="8466" width="5.625" style="10" customWidth="1"/>
    <col min="8467" max="8467" width="5.125" style="10" customWidth="1"/>
    <col min="8468" max="8469" width="5.625" style="10" customWidth="1"/>
    <col min="8470" max="8470" width="5.125" style="10" customWidth="1"/>
    <col min="8471" max="8472" width="5.625" style="10" customWidth="1"/>
    <col min="8473" max="8473" width="5.125" style="10" customWidth="1"/>
    <col min="8474" max="8704" width="3.625" style="10"/>
    <col min="8705" max="8705" width="3.625" style="10" customWidth="1"/>
    <col min="8706" max="8711" width="4" style="10" customWidth="1"/>
    <col min="8712" max="8719" width="5.625" style="10" customWidth="1"/>
    <col min="8720" max="8721" width="6.125" style="10" customWidth="1"/>
    <col min="8722" max="8722" width="5.625" style="10" customWidth="1"/>
    <col min="8723" max="8723" width="5.125" style="10" customWidth="1"/>
    <col min="8724" max="8725" width="5.625" style="10" customWidth="1"/>
    <col min="8726" max="8726" width="5.125" style="10" customWidth="1"/>
    <col min="8727" max="8728" width="5.625" style="10" customWidth="1"/>
    <col min="8729" max="8729" width="5.125" style="10" customWidth="1"/>
    <col min="8730" max="8960" width="3.625" style="10"/>
    <col min="8961" max="8961" width="3.625" style="10" customWidth="1"/>
    <col min="8962" max="8967" width="4" style="10" customWidth="1"/>
    <col min="8968" max="8975" width="5.625" style="10" customWidth="1"/>
    <col min="8976" max="8977" width="6.125" style="10" customWidth="1"/>
    <col min="8978" max="8978" width="5.625" style="10" customWidth="1"/>
    <col min="8979" max="8979" width="5.125" style="10" customWidth="1"/>
    <col min="8980" max="8981" width="5.625" style="10" customWidth="1"/>
    <col min="8982" max="8982" width="5.125" style="10" customWidth="1"/>
    <col min="8983" max="8984" width="5.625" style="10" customWidth="1"/>
    <col min="8985" max="8985" width="5.125" style="10" customWidth="1"/>
    <col min="8986" max="9216" width="3.625" style="10"/>
    <col min="9217" max="9217" width="3.625" style="10" customWidth="1"/>
    <col min="9218" max="9223" width="4" style="10" customWidth="1"/>
    <col min="9224" max="9231" width="5.625" style="10" customWidth="1"/>
    <col min="9232" max="9233" width="6.125" style="10" customWidth="1"/>
    <col min="9234" max="9234" width="5.625" style="10" customWidth="1"/>
    <col min="9235" max="9235" width="5.125" style="10" customWidth="1"/>
    <col min="9236" max="9237" width="5.625" style="10" customWidth="1"/>
    <col min="9238" max="9238" width="5.125" style="10" customWidth="1"/>
    <col min="9239" max="9240" width="5.625" style="10" customWidth="1"/>
    <col min="9241" max="9241" width="5.125" style="10" customWidth="1"/>
    <col min="9242" max="9472" width="3.625" style="10"/>
    <col min="9473" max="9473" width="3.625" style="10" customWidth="1"/>
    <col min="9474" max="9479" width="4" style="10" customWidth="1"/>
    <col min="9480" max="9487" width="5.625" style="10" customWidth="1"/>
    <col min="9488" max="9489" width="6.125" style="10" customWidth="1"/>
    <col min="9490" max="9490" width="5.625" style="10" customWidth="1"/>
    <col min="9491" max="9491" width="5.125" style="10" customWidth="1"/>
    <col min="9492" max="9493" width="5.625" style="10" customWidth="1"/>
    <col min="9494" max="9494" width="5.125" style="10" customWidth="1"/>
    <col min="9495" max="9496" width="5.625" style="10" customWidth="1"/>
    <col min="9497" max="9497" width="5.125" style="10" customWidth="1"/>
    <col min="9498" max="9728" width="3.625" style="10"/>
    <col min="9729" max="9729" width="3.625" style="10" customWidth="1"/>
    <col min="9730" max="9735" width="4" style="10" customWidth="1"/>
    <col min="9736" max="9743" width="5.625" style="10" customWidth="1"/>
    <col min="9744" max="9745" width="6.125" style="10" customWidth="1"/>
    <col min="9746" max="9746" width="5.625" style="10" customWidth="1"/>
    <col min="9747" max="9747" width="5.125" style="10" customWidth="1"/>
    <col min="9748" max="9749" width="5.625" style="10" customWidth="1"/>
    <col min="9750" max="9750" width="5.125" style="10" customWidth="1"/>
    <col min="9751" max="9752" width="5.625" style="10" customWidth="1"/>
    <col min="9753" max="9753" width="5.125" style="10" customWidth="1"/>
    <col min="9754" max="9984" width="3.625" style="10"/>
    <col min="9985" max="9985" width="3.625" style="10" customWidth="1"/>
    <col min="9986" max="9991" width="4" style="10" customWidth="1"/>
    <col min="9992" max="9999" width="5.625" style="10" customWidth="1"/>
    <col min="10000" max="10001" width="6.125" style="10" customWidth="1"/>
    <col min="10002" max="10002" width="5.625" style="10" customWidth="1"/>
    <col min="10003" max="10003" width="5.125" style="10" customWidth="1"/>
    <col min="10004" max="10005" width="5.625" style="10" customWidth="1"/>
    <col min="10006" max="10006" width="5.125" style="10" customWidth="1"/>
    <col min="10007" max="10008" width="5.625" style="10" customWidth="1"/>
    <col min="10009" max="10009" width="5.125" style="10" customWidth="1"/>
    <col min="10010" max="10240" width="3.625" style="10"/>
    <col min="10241" max="10241" width="3.625" style="10" customWidth="1"/>
    <col min="10242" max="10247" width="4" style="10" customWidth="1"/>
    <col min="10248" max="10255" width="5.625" style="10" customWidth="1"/>
    <col min="10256" max="10257" width="6.125" style="10" customWidth="1"/>
    <col min="10258" max="10258" width="5.625" style="10" customWidth="1"/>
    <col min="10259" max="10259" width="5.125" style="10" customWidth="1"/>
    <col min="10260" max="10261" width="5.625" style="10" customWidth="1"/>
    <col min="10262" max="10262" width="5.125" style="10" customWidth="1"/>
    <col min="10263" max="10264" width="5.625" style="10" customWidth="1"/>
    <col min="10265" max="10265" width="5.125" style="10" customWidth="1"/>
    <col min="10266" max="10496" width="3.625" style="10"/>
    <col min="10497" max="10497" width="3.625" style="10" customWidth="1"/>
    <col min="10498" max="10503" width="4" style="10" customWidth="1"/>
    <col min="10504" max="10511" width="5.625" style="10" customWidth="1"/>
    <col min="10512" max="10513" width="6.125" style="10" customWidth="1"/>
    <col min="10514" max="10514" width="5.625" style="10" customWidth="1"/>
    <col min="10515" max="10515" width="5.125" style="10" customWidth="1"/>
    <col min="10516" max="10517" width="5.625" style="10" customWidth="1"/>
    <col min="10518" max="10518" width="5.125" style="10" customWidth="1"/>
    <col min="10519" max="10520" width="5.625" style="10" customWidth="1"/>
    <col min="10521" max="10521" width="5.125" style="10" customWidth="1"/>
    <col min="10522" max="10752" width="3.625" style="10"/>
    <col min="10753" max="10753" width="3.625" style="10" customWidth="1"/>
    <col min="10754" max="10759" width="4" style="10" customWidth="1"/>
    <col min="10760" max="10767" width="5.625" style="10" customWidth="1"/>
    <col min="10768" max="10769" width="6.125" style="10" customWidth="1"/>
    <col min="10770" max="10770" width="5.625" style="10" customWidth="1"/>
    <col min="10771" max="10771" width="5.125" style="10" customWidth="1"/>
    <col min="10772" max="10773" width="5.625" style="10" customWidth="1"/>
    <col min="10774" max="10774" width="5.125" style="10" customWidth="1"/>
    <col min="10775" max="10776" width="5.625" style="10" customWidth="1"/>
    <col min="10777" max="10777" width="5.125" style="10" customWidth="1"/>
    <col min="10778" max="11008" width="3.625" style="10"/>
    <col min="11009" max="11009" width="3.625" style="10" customWidth="1"/>
    <col min="11010" max="11015" width="4" style="10" customWidth="1"/>
    <col min="11016" max="11023" width="5.625" style="10" customWidth="1"/>
    <col min="11024" max="11025" width="6.125" style="10" customWidth="1"/>
    <col min="11026" max="11026" width="5.625" style="10" customWidth="1"/>
    <col min="11027" max="11027" width="5.125" style="10" customWidth="1"/>
    <col min="11028" max="11029" width="5.625" style="10" customWidth="1"/>
    <col min="11030" max="11030" width="5.125" style="10" customWidth="1"/>
    <col min="11031" max="11032" width="5.625" style="10" customWidth="1"/>
    <col min="11033" max="11033" width="5.125" style="10" customWidth="1"/>
    <col min="11034" max="11264" width="3.625" style="10"/>
    <col min="11265" max="11265" width="3.625" style="10" customWidth="1"/>
    <col min="11266" max="11271" width="4" style="10" customWidth="1"/>
    <col min="11272" max="11279" width="5.625" style="10" customWidth="1"/>
    <col min="11280" max="11281" width="6.125" style="10" customWidth="1"/>
    <col min="11282" max="11282" width="5.625" style="10" customWidth="1"/>
    <col min="11283" max="11283" width="5.125" style="10" customWidth="1"/>
    <col min="11284" max="11285" width="5.625" style="10" customWidth="1"/>
    <col min="11286" max="11286" width="5.125" style="10" customWidth="1"/>
    <col min="11287" max="11288" width="5.625" style="10" customWidth="1"/>
    <col min="11289" max="11289" width="5.125" style="10" customWidth="1"/>
    <col min="11290" max="11520" width="3.625" style="10"/>
    <col min="11521" max="11521" width="3.625" style="10" customWidth="1"/>
    <col min="11522" max="11527" width="4" style="10" customWidth="1"/>
    <col min="11528" max="11535" width="5.625" style="10" customWidth="1"/>
    <col min="11536" max="11537" width="6.125" style="10" customWidth="1"/>
    <col min="11538" max="11538" width="5.625" style="10" customWidth="1"/>
    <col min="11539" max="11539" width="5.125" style="10" customWidth="1"/>
    <col min="11540" max="11541" width="5.625" style="10" customWidth="1"/>
    <col min="11542" max="11542" width="5.125" style="10" customWidth="1"/>
    <col min="11543" max="11544" width="5.625" style="10" customWidth="1"/>
    <col min="11545" max="11545" width="5.125" style="10" customWidth="1"/>
    <col min="11546" max="11776" width="3.625" style="10"/>
    <col min="11777" max="11777" width="3.625" style="10" customWidth="1"/>
    <col min="11778" max="11783" width="4" style="10" customWidth="1"/>
    <col min="11784" max="11791" width="5.625" style="10" customWidth="1"/>
    <col min="11792" max="11793" width="6.125" style="10" customWidth="1"/>
    <col min="11794" max="11794" width="5.625" style="10" customWidth="1"/>
    <col min="11795" max="11795" width="5.125" style="10" customWidth="1"/>
    <col min="11796" max="11797" width="5.625" style="10" customWidth="1"/>
    <col min="11798" max="11798" width="5.125" style="10" customWidth="1"/>
    <col min="11799" max="11800" width="5.625" style="10" customWidth="1"/>
    <col min="11801" max="11801" width="5.125" style="10" customWidth="1"/>
    <col min="11802" max="12032" width="3.625" style="10"/>
    <col min="12033" max="12033" width="3.625" style="10" customWidth="1"/>
    <col min="12034" max="12039" width="4" style="10" customWidth="1"/>
    <col min="12040" max="12047" width="5.625" style="10" customWidth="1"/>
    <col min="12048" max="12049" width="6.125" style="10" customWidth="1"/>
    <col min="12050" max="12050" width="5.625" style="10" customWidth="1"/>
    <col min="12051" max="12051" width="5.125" style="10" customWidth="1"/>
    <col min="12052" max="12053" width="5.625" style="10" customWidth="1"/>
    <col min="12054" max="12054" width="5.125" style="10" customWidth="1"/>
    <col min="12055" max="12056" width="5.625" style="10" customWidth="1"/>
    <col min="12057" max="12057" width="5.125" style="10" customWidth="1"/>
    <col min="12058" max="12288" width="3.625" style="10"/>
    <col min="12289" max="12289" width="3.625" style="10" customWidth="1"/>
    <col min="12290" max="12295" width="4" style="10" customWidth="1"/>
    <col min="12296" max="12303" width="5.625" style="10" customWidth="1"/>
    <col min="12304" max="12305" width="6.125" style="10" customWidth="1"/>
    <col min="12306" max="12306" width="5.625" style="10" customWidth="1"/>
    <col min="12307" max="12307" width="5.125" style="10" customWidth="1"/>
    <col min="12308" max="12309" width="5.625" style="10" customWidth="1"/>
    <col min="12310" max="12310" width="5.125" style="10" customWidth="1"/>
    <col min="12311" max="12312" width="5.625" style="10" customWidth="1"/>
    <col min="12313" max="12313" width="5.125" style="10" customWidth="1"/>
    <col min="12314" max="12544" width="3.625" style="10"/>
    <col min="12545" max="12545" width="3.625" style="10" customWidth="1"/>
    <col min="12546" max="12551" width="4" style="10" customWidth="1"/>
    <col min="12552" max="12559" width="5.625" style="10" customWidth="1"/>
    <col min="12560" max="12561" width="6.125" style="10" customWidth="1"/>
    <col min="12562" max="12562" width="5.625" style="10" customWidth="1"/>
    <col min="12563" max="12563" width="5.125" style="10" customWidth="1"/>
    <col min="12564" max="12565" width="5.625" style="10" customWidth="1"/>
    <col min="12566" max="12566" width="5.125" style="10" customWidth="1"/>
    <col min="12567" max="12568" width="5.625" style="10" customWidth="1"/>
    <col min="12569" max="12569" width="5.125" style="10" customWidth="1"/>
    <col min="12570" max="12800" width="3.625" style="10"/>
    <col min="12801" max="12801" width="3.625" style="10" customWidth="1"/>
    <col min="12802" max="12807" width="4" style="10" customWidth="1"/>
    <col min="12808" max="12815" width="5.625" style="10" customWidth="1"/>
    <col min="12816" max="12817" width="6.125" style="10" customWidth="1"/>
    <col min="12818" max="12818" width="5.625" style="10" customWidth="1"/>
    <col min="12819" max="12819" width="5.125" style="10" customWidth="1"/>
    <col min="12820" max="12821" width="5.625" style="10" customWidth="1"/>
    <col min="12822" max="12822" width="5.125" style="10" customWidth="1"/>
    <col min="12823" max="12824" width="5.625" style="10" customWidth="1"/>
    <col min="12825" max="12825" width="5.125" style="10" customWidth="1"/>
    <col min="12826" max="13056" width="3.625" style="10"/>
    <col min="13057" max="13057" width="3.625" style="10" customWidth="1"/>
    <col min="13058" max="13063" width="4" style="10" customWidth="1"/>
    <col min="13064" max="13071" width="5.625" style="10" customWidth="1"/>
    <col min="13072" max="13073" width="6.125" style="10" customWidth="1"/>
    <col min="13074" max="13074" width="5.625" style="10" customWidth="1"/>
    <col min="13075" max="13075" width="5.125" style="10" customWidth="1"/>
    <col min="13076" max="13077" width="5.625" style="10" customWidth="1"/>
    <col min="13078" max="13078" width="5.125" style="10" customWidth="1"/>
    <col min="13079" max="13080" width="5.625" style="10" customWidth="1"/>
    <col min="13081" max="13081" width="5.125" style="10" customWidth="1"/>
    <col min="13082" max="13312" width="3.625" style="10"/>
    <col min="13313" max="13313" width="3.625" style="10" customWidth="1"/>
    <col min="13314" max="13319" width="4" style="10" customWidth="1"/>
    <col min="13320" max="13327" width="5.625" style="10" customWidth="1"/>
    <col min="13328" max="13329" width="6.125" style="10" customWidth="1"/>
    <col min="13330" max="13330" width="5.625" style="10" customWidth="1"/>
    <col min="13331" max="13331" width="5.125" style="10" customWidth="1"/>
    <col min="13332" max="13333" width="5.625" style="10" customWidth="1"/>
    <col min="13334" max="13334" width="5.125" style="10" customWidth="1"/>
    <col min="13335" max="13336" width="5.625" style="10" customWidth="1"/>
    <col min="13337" max="13337" width="5.125" style="10" customWidth="1"/>
    <col min="13338" max="13568" width="3.625" style="10"/>
    <col min="13569" max="13569" width="3.625" style="10" customWidth="1"/>
    <col min="13570" max="13575" width="4" style="10" customWidth="1"/>
    <col min="13576" max="13583" width="5.625" style="10" customWidth="1"/>
    <col min="13584" max="13585" width="6.125" style="10" customWidth="1"/>
    <col min="13586" max="13586" width="5.625" style="10" customWidth="1"/>
    <col min="13587" max="13587" width="5.125" style="10" customWidth="1"/>
    <col min="13588" max="13589" width="5.625" style="10" customWidth="1"/>
    <col min="13590" max="13590" width="5.125" style="10" customWidth="1"/>
    <col min="13591" max="13592" width="5.625" style="10" customWidth="1"/>
    <col min="13593" max="13593" width="5.125" style="10" customWidth="1"/>
    <col min="13594" max="13824" width="3.625" style="10"/>
    <col min="13825" max="13825" width="3.625" style="10" customWidth="1"/>
    <col min="13826" max="13831" width="4" style="10" customWidth="1"/>
    <col min="13832" max="13839" width="5.625" style="10" customWidth="1"/>
    <col min="13840" max="13841" width="6.125" style="10" customWidth="1"/>
    <col min="13842" max="13842" width="5.625" style="10" customWidth="1"/>
    <col min="13843" max="13843" width="5.125" style="10" customWidth="1"/>
    <col min="13844" max="13845" width="5.625" style="10" customWidth="1"/>
    <col min="13846" max="13846" width="5.125" style="10" customWidth="1"/>
    <col min="13847" max="13848" width="5.625" style="10" customWidth="1"/>
    <col min="13849" max="13849" width="5.125" style="10" customWidth="1"/>
    <col min="13850" max="14080" width="3.625" style="10"/>
    <col min="14081" max="14081" width="3.625" style="10" customWidth="1"/>
    <col min="14082" max="14087" width="4" style="10" customWidth="1"/>
    <col min="14088" max="14095" width="5.625" style="10" customWidth="1"/>
    <col min="14096" max="14097" width="6.125" style="10" customWidth="1"/>
    <col min="14098" max="14098" width="5.625" style="10" customWidth="1"/>
    <col min="14099" max="14099" width="5.125" style="10" customWidth="1"/>
    <col min="14100" max="14101" width="5.625" style="10" customWidth="1"/>
    <col min="14102" max="14102" width="5.125" style="10" customWidth="1"/>
    <col min="14103" max="14104" width="5.625" style="10" customWidth="1"/>
    <col min="14105" max="14105" width="5.125" style="10" customWidth="1"/>
    <col min="14106" max="14336" width="3.625" style="10"/>
    <col min="14337" max="14337" width="3.625" style="10" customWidth="1"/>
    <col min="14338" max="14343" width="4" style="10" customWidth="1"/>
    <col min="14344" max="14351" width="5.625" style="10" customWidth="1"/>
    <col min="14352" max="14353" width="6.125" style="10" customWidth="1"/>
    <col min="14354" max="14354" width="5.625" style="10" customWidth="1"/>
    <col min="14355" max="14355" width="5.125" style="10" customWidth="1"/>
    <col min="14356" max="14357" width="5.625" style="10" customWidth="1"/>
    <col min="14358" max="14358" width="5.125" style="10" customWidth="1"/>
    <col min="14359" max="14360" width="5.625" style="10" customWidth="1"/>
    <col min="14361" max="14361" width="5.125" style="10" customWidth="1"/>
    <col min="14362" max="14592" width="3.625" style="10"/>
    <col min="14593" max="14593" width="3.625" style="10" customWidth="1"/>
    <col min="14594" max="14599" width="4" style="10" customWidth="1"/>
    <col min="14600" max="14607" width="5.625" style="10" customWidth="1"/>
    <col min="14608" max="14609" width="6.125" style="10" customWidth="1"/>
    <col min="14610" max="14610" width="5.625" style="10" customWidth="1"/>
    <col min="14611" max="14611" width="5.125" style="10" customWidth="1"/>
    <col min="14612" max="14613" width="5.625" style="10" customWidth="1"/>
    <col min="14614" max="14614" width="5.125" style="10" customWidth="1"/>
    <col min="14615" max="14616" width="5.625" style="10" customWidth="1"/>
    <col min="14617" max="14617" width="5.125" style="10" customWidth="1"/>
    <col min="14618" max="14848" width="3.625" style="10"/>
    <col min="14849" max="14849" width="3.625" style="10" customWidth="1"/>
    <col min="14850" max="14855" width="4" style="10" customWidth="1"/>
    <col min="14856" max="14863" width="5.625" style="10" customWidth="1"/>
    <col min="14864" max="14865" width="6.125" style="10" customWidth="1"/>
    <col min="14866" max="14866" width="5.625" style="10" customWidth="1"/>
    <col min="14867" max="14867" width="5.125" style="10" customWidth="1"/>
    <col min="14868" max="14869" width="5.625" style="10" customWidth="1"/>
    <col min="14870" max="14870" width="5.125" style="10" customWidth="1"/>
    <col min="14871" max="14872" width="5.625" style="10" customWidth="1"/>
    <col min="14873" max="14873" width="5.125" style="10" customWidth="1"/>
    <col min="14874" max="15104" width="3.625" style="10"/>
    <col min="15105" max="15105" width="3.625" style="10" customWidth="1"/>
    <col min="15106" max="15111" width="4" style="10" customWidth="1"/>
    <col min="15112" max="15119" width="5.625" style="10" customWidth="1"/>
    <col min="15120" max="15121" width="6.125" style="10" customWidth="1"/>
    <col min="15122" max="15122" width="5.625" style="10" customWidth="1"/>
    <col min="15123" max="15123" width="5.125" style="10" customWidth="1"/>
    <col min="15124" max="15125" width="5.625" style="10" customWidth="1"/>
    <col min="15126" max="15126" width="5.125" style="10" customWidth="1"/>
    <col min="15127" max="15128" width="5.625" style="10" customWidth="1"/>
    <col min="15129" max="15129" width="5.125" style="10" customWidth="1"/>
    <col min="15130" max="15360" width="3.625" style="10"/>
    <col min="15361" max="15361" width="3.625" style="10" customWidth="1"/>
    <col min="15362" max="15367" width="4" style="10" customWidth="1"/>
    <col min="15368" max="15375" width="5.625" style="10" customWidth="1"/>
    <col min="15376" max="15377" width="6.125" style="10" customWidth="1"/>
    <col min="15378" max="15378" width="5.625" style="10" customWidth="1"/>
    <col min="15379" max="15379" width="5.125" style="10" customWidth="1"/>
    <col min="15380" max="15381" width="5.625" style="10" customWidth="1"/>
    <col min="15382" max="15382" width="5.125" style="10" customWidth="1"/>
    <col min="15383" max="15384" width="5.625" style="10" customWidth="1"/>
    <col min="15385" max="15385" width="5.125" style="10" customWidth="1"/>
    <col min="15386" max="15616" width="3.625" style="10"/>
    <col min="15617" max="15617" width="3.625" style="10" customWidth="1"/>
    <col min="15618" max="15623" width="4" style="10" customWidth="1"/>
    <col min="15624" max="15631" width="5.625" style="10" customWidth="1"/>
    <col min="15632" max="15633" width="6.125" style="10" customWidth="1"/>
    <col min="15634" max="15634" width="5.625" style="10" customWidth="1"/>
    <col min="15635" max="15635" width="5.125" style="10" customWidth="1"/>
    <col min="15636" max="15637" width="5.625" style="10" customWidth="1"/>
    <col min="15638" max="15638" width="5.125" style="10" customWidth="1"/>
    <col min="15639" max="15640" width="5.625" style="10" customWidth="1"/>
    <col min="15641" max="15641" width="5.125" style="10" customWidth="1"/>
    <col min="15642" max="15872" width="3.625" style="10"/>
    <col min="15873" max="15873" width="3.625" style="10" customWidth="1"/>
    <col min="15874" max="15879" width="4" style="10" customWidth="1"/>
    <col min="15880" max="15887" width="5.625" style="10" customWidth="1"/>
    <col min="15888" max="15889" width="6.125" style="10" customWidth="1"/>
    <col min="15890" max="15890" width="5.625" style="10" customWidth="1"/>
    <col min="15891" max="15891" width="5.125" style="10" customWidth="1"/>
    <col min="15892" max="15893" width="5.625" style="10" customWidth="1"/>
    <col min="15894" max="15894" width="5.125" style="10" customWidth="1"/>
    <col min="15895" max="15896" width="5.625" style="10" customWidth="1"/>
    <col min="15897" max="15897" width="5.125" style="10" customWidth="1"/>
    <col min="15898" max="16128" width="3.625" style="10"/>
    <col min="16129" max="16129" width="3.625" style="10" customWidth="1"/>
    <col min="16130" max="16135" width="4" style="10" customWidth="1"/>
    <col min="16136" max="16143" width="5.625" style="10" customWidth="1"/>
    <col min="16144" max="16145" width="6.125" style="10" customWidth="1"/>
    <col min="16146" max="16146" width="5.625" style="10" customWidth="1"/>
    <col min="16147" max="16147" width="5.125" style="10" customWidth="1"/>
    <col min="16148" max="16149" width="5.625" style="10" customWidth="1"/>
    <col min="16150" max="16150" width="5.125" style="10" customWidth="1"/>
    <col min="16151" max="16152" width="5.625" style="10" customWidth="1"/>
    <col min="16153" max="16153" width="5.125" style="10" customWidth="1"/>
    <col min="16154" max="16384" width="3.625" style="10"/>
  </cols>
  <sheetData>
    <row r="1" spans="1:29" ht="35.1" customHeight="1" x14ac:dyDescent="0.15">
      <c r="A1" s="360" t="s">
        <v>203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</row>
    <row r="2" spans="1:29" ht="35.1" customHeight="1" thickBot="1" x14ac:dyDescent="0.25">
      <c r="B2" s="60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2"/>
      <c r="R2" s="361" t="s">
        <v>30</v>
      </c>
      <c r="S2" s="361"/>
      <c r="T2" s="361"/>
      <c r="U2" s="361"/>
      <c r="V2" s="361"/>
      <c r="W2" s="361"/>
      <c r="X2" s="361"/>
      <c r="Y2" s="361"/>
      <c r="Z2" s="63"/>
      <c r="AA2" s="63"/>
      <c r="AB2" s="63"/>
      <c r="AC2" s="63"/>
    </row>
    <row r="3" spans="1:29" ht="35.1" customHeight="1" x14ac:dyDescent="0.15">
      <c r="B3" s="346" t="s">
        <v>204</v>
      </c>
      <c r="C3" s="346"/>
      <c r="D3" s="346"/>
      <c r="E3" s="346"/>
      <c r="F3" s="346"/>
      <c r="G3" s="347"/>
      <c r="H3" s="350" t="s">
        <v>229</v>
      </c>
      <c r="I3" s="362"/>
      <c r="J3" s="362"/>
      <c r="K3" s="362"/>
      <c r="L3" s="362"/>
      <c r="M3" s="363"/>
      <c r="N3" s="350" t="s">
        <v>600</v>
      </c>
      <c r="O3" s="362"/>
      <c r="P3" s="362"/>
      <c r="Q3" s="362"/>
      <c r="R3" s="362"/>
      <c r="S3" s="363"/>
      <c r="T3" s="350" t="s">
        <v>601</v>
      </c>
      <c r="U3" s="362"/>
      <c r="V3" s="362"/>
      <c r="W3" s="362"/>
      <c r="X3" s="362"/>
      <c r="Y3" s="362"/>
      <c r="Z3" s="13"/>
    </row>
    <row r="4" spans="1:29" ht="35.1" customHeight="1" x14ac:dyDescent="0.15">
      <c r="B4" s="348"/>
      <c r="C4" s="348"/>
      <c r="D4" s="348"/>
      <c r="E4" s="348"/>
      <c r="F4" s="348"/>
      <c r="G4" s="349"/>
      <c r="H4" s="343" t="s">
        <v>24</v>
      </c>
      <c r="I4" s="343"/>
      <c r="J4" s="343" t="s">
        <v>3</v>
      </c>
      <c r="K4" s="343"/>
      <c r="L4" s="343" t="s">
        <v>4</v>
      </c>
      <c r="M4" s="343"/>
      <c r="N4" s="343" t="s">
        <v>24</v>
      </c>
      <c r="O4" s="343"/>
      <c r="P4" s="343" t="s">
        <v>3</v>
      </c>
      <c r="Q4" s="343"/>
      <c r="R4" s="343" t="s">
        <v>4</v>
      </c>
      <c r="S4" s="343"/>
      <c r="T4" s="343" t="s">
        <v>24</v>
      </c>
      <c r="U4" s="343"/>
      <c r="V4" s="343" t="s">
        <v>3</v>
      </c>
      <c r="W4" s="343"/>
      <c r="X4" s="343" t="s">
        <v>4</v>
      </c>
      <c r="Y4" s="344"/>
    </row>
    <row r="5" spans="1:29" ht="35.1" customHeight="1" x14ac:dyDescent="0.15">
      <c r="B5" s="341" t="str">
        <f>IF(LEN('Data_3-5'!A5)&gt;0,'Data_3-5'!A5,"-")</f>
        <v>総数</v>
      </c>
      <c r="C5" s="341"/>
      <c r="D5" s="341"/>
      <c r="E5" s="341"/>
      <c r="F5" s="341"/>
      <c r="G5" s="342"/>
      <c r="H5" s="359">
        <f>IF(LEN('Data_3-5'!B5)&gt;0,'Data_3-5'!B5,"-")</f>
        <v>1973</v>
      </c>
      <c r="I5" s="359"/>
      <c r="J5" s="340">
        <f>IF(LEN('Data_3-5'!C5)&gt;0,'Data_3-5'!C5,"-")</f>
        <v>966</v>
      </c>
      <c r="K5" s="340"/>
      <c r="L5" s="340">
        <f>IF(LEN('Data_3-5'!D5)&gt;0,'Data_3-5'!D5,"-")</f>
        <v>1007</v>
      </c>
      <c r="M5" s="340"/>
      <c r="N5" s="356">
        <f>IF(LEN('Data_3-5'!E5)&gt;0,'Data_3-5'!E5,"-")</f>
        <v>1904</v>
      </c>
      <c r="O5" s="356"/>
      <c r="P5" s="356">
        <f>IF(LEN('Data_3-5'!F5)&gt;0,'Data_3-5'!F5,"-")</f>
        <v>929</v>
      </c>
      <c r="Q5" s="356"/>
      <c r="R5" s="356">
        <f>IF(LEN('Data_3-5'!G5)&gt;0,'Data_3-5'!G5,"-")</f>
        <v>975</v>
      </c>
      <c r="S5" s="356"/>
      <c r="T5" s="356">
        <f>IF(LEN('Data_3-5'!H5)&gt;0,'Data_3-5'!H5,"-")</f>
        <v>1875</v>
      </c>
      <c r="U5" s="356"/>
      <c r="V5" s="356">
        <f>IF(LEN('Data_3-5'!I5)&gt;0,'Data_3-5'!I5,"-")</f>
        <v>920</v>
      </c>
      <c r="W5" s="356"/>
      <c r="X5" s="356">
        <f>IF(LEN('Data_3-5'!J5)&gt;0,'Data_3-5'!J5,"-")</f>
        <v>955</v>
      </c>
      <c r="Y5" s="356"/>
    </row>
    <row r="6" spans="1:29" ht="35.1" customHeight="1" x14ac:dyDescent="0.15">
      <c r="B6" s="64"/>
      <c r="C6" s="64"/>
      <c r="D6" s="64"/>
      <c r="E6" s="64"/>
      <c r="F6" s="64"/>
      <c r="G6" s="65"/>
      <c r="H6" s="66"/>
      <c r="I6" s="66"/>
      <c r="J6" s="66"/>
      <c r="K6" s="66"/>
      <c r="L6" s="66"/>
      <c r="M6" s="66"/>
      <c r="N6" s="67"/>
      <c r="O6" s="67"/>
      <c r="P6" s="67"/>
      <c r="Q6" s="67"/>
      <c r="R6" s="67"/>
      <c r="S6" s="67"/>
    </row>
    <row r="7" spans="1:29" ht="35.1" customHeight="1" x14ac:dyDescent="0.15">
      <c r="B7" s="357" t="str">
        <f>IF(LEN('Data_3-5'!A7)&gt;0,'Data_3-5'!A7,"-")</f>
        <v>中国</v>
      </c>
      <c r="C7" s="357"/>
      <c r="D7" s="357"/>
      <c r="E7" s="357"/>
      <c r="F7" s="357"/>
      <c r="G7" s="358"/>
      <c r="H7" s="329">
        <f>IF(LEN('Data_3-5'!B7)&gt;0,'Data_3-5'!B7,"-")</f>
        <v>961</v>
      </c>
      <c r="I7" s="329"/>
      <c r="J7" s="329">
        <f>IF(LEN('Data_3-5'!C7)&gt;0,'Data_3-5'!C7,"-")</f>
        <v>509</v>
      </c>
      <c r="K7" s="329"/>
      <c r="L7" s="329">
        <f>IF(LEN('Data_3-5'!D7)&gt;0,'Data_3-5'!D7,"-")</f>
        <v>452</v>
      </c>
      <c r="M7" s="329"/>
      <c r="N7" s="329">
        <f>IF(LEN('Data_3-5'!E7)&gt;0,'Data_3-5'!E7,"-")</f>
        <v>814</v>
      </c>
      <c r="O7" s="329"/>
      <c r="P7" s="329">
        <f>IF(LEN('Data_3-5'!F7)&gt;0,'Data_3-5'!F7,"-")</f>
        <v>421</v>
      </c>
      <c r="Q7" s="329"/>
      <c r="R7" s="329">
        <f>IF(LEN('Data_3-5'!G7)&gt;0,'Data_3-5'!G7,"-")</f>
        <v>393</v>
      </c>
      <c r="S7" s="329"/>
      <c r="T7" s="329">
        <f>IF(LEN('Data_3-5'!H7)&gt;0,'Data_3-5'!H7,"-")</f>
        <v>656</v>
      </c>
      <c r="U7" s="329"/>
      <c r="V7" s="329">
        <f>IF(LEN('Data_3-5'!I7)&gt;0,'Data_3-5'!I7,"-")</f>
        <v>351</v>
      </c>
      <c r="W7" s="329"/>
      <c r="X7" s="329">
        <f>IF(LEN('Data_3-5'!J7)&gt;0,'Data_3-5'!J7,"-")</f>
        <v>305</v>
      </c>
      <c r="Y7" s="329"/>
    </row>
    <row r="8" spans="1:29" ht="35.1" customHeight="1" x14ac:dyDescent="0.15">
      <c r="B8" s="334" t="str">
        <f>IF(LEN('Data_3-5'!A8)&gt;0,'Data_3-5'!A8,"-")</f>
        <v>フィリピン</v>
      </c>
      <c r="C8" s="334"/>
      <c r="D8" s="334"/>
      <c r="E8" s="334"/>
      <c r="F8" s="334"/>
      <c r="G8" s="335"/>
      <c r="H8" s="329">
        <f>IF(LEN('Data_3-5'!B8)&gt;0,'Data_3-5'!B8,"-")</f>
        <v>413</v>
      </c>
      <c r="I8" s="329"/>
      <c r="J8" s="329">
        <f>IF(LEN('Data_3-5'!C8)&gt;0,'Data_3-5'!C8,"-")</f>
        <v>199</v>
      </c>
      <c r="K8" s="329"/>
      <c r="L8" s="329">
        <f>IF(LEN('Data_3-5'!D8)&gt;0,'Data_3-5'!D8,"-")</f>
        <v>214</v>
      </c>
      <c r="M8" s="329"/>
      <c r="N8" s="329">
        <f>IF(LEN('Data_3-5'!E8)&gt;0,'Data_3-5'!E8,"-")</f>
        <v>378</v>
      </c>
      <c r="O8" s="329"/>
      <c r="P8" s="329">
        <f>IF(LEN('Data_3-5'!F8)&gt;0,'Data_3-5'!F8,"-")</f>
        <v>179</v>
      </c>
      <c r="Q8" s="329"/>
      <c r="R8" s="329">
        <f>IF(LEN('Data_3-5'!G8)&gt;0,'Data_3-5'!G8,"-")</f>
        <v>199</v>
      </c>
      <c r="S8" s="329"/>
      <c r="T8" s="329">
        <f>IF(LEN('Data_3-5'!H8)&gt;0,'Data_3-5'!H8,"-")</f>
        <v>375</v>
      </c>
      <c r="U8" s="329"/>
      <c r="V8" s="329">
        <f>IF(LEN('Data_3-5'!I8)&gt;0,'Data_3-5'!I8,"-")</f>
        <v>180</v>
      </c>
      <c r="W8" s="329"/>
      <c r="X8" s="329">
        <f>IF(LEN('Data_3-5'!J8)&gt;0,'Data_3-5'!J8,"-")</f>
        <v>195</v>
      </c>
      <c r="Y8" s="329"/>
    </row>
    <row r="9" spans="1:29" ht="35.1" customHeight="1" x14ac:dyDescent="0.15">
      <c r="B9" s="334" t="str">
        <f>IF(LEN('Data_3-5'!A9)&gt;0,'Data_3-5'!A9,"-")</f>
        <v>タイ</v>
      </c>
      <c r="C9" s="334"/>
      <c r="D9" s="334"/>
      <c r="E9" s="334"/>
      <c r="F9" s="334"/>
      <c r="G9" s="335"/>
      <c r="H9" s="329">
        <f>IF(LEN('Data_3-5'!B9)&gt;0,'Data_3-5'!B9,"-")</f>
        <v>262</v>
      </c>
      <c r="I9" s="329"/>
      <c r="J9" s="329">
        <f>IF(LEN('Data_3-5'!C9)&gt;0,'Data_3-5'!C9,"-")</f>
        <v>62</v>
      </c>
      <c r="K9" s="329"/>
      <c r="L9" s="329">
        <f>IF(LEN('Data_3-5'!D9)&gt;0,'Data_3-5'!D9,"-")</f>
        <v>200</v>
      </c>
      <c r="M9" s="329"/>
      <c r="N9" s="329">
        <f>IF(LEN('Data_3-5'!E9)&gt;0,'Data_3-5'!E9,"-")</f>
        <v>281</v>
      </c>
      <c r="O9" s="329"/>
      <c r="P9" s="329">
        <f>IF(LEN('Data_3-5'!F9)&gt;0,'Data_3-5'!F9,"-")</f>
        <v>82</v>
      </c>
      <c r="Q9" s="329"/>
      <c r="R9" s="329">
        <f>IF(LEN('Data_3-5'!G9)&gt;0,'Data_3-5'!G9,"-")</f>
        <v>199</v>
      </c>
      <c r="S9" s="329"/>
      <c r="T9" s="329">
        <f>IF(LEN('Data_3-5'!H9)&gt;0,'Data_3-5'!H9,"-")</f>
        <v>312</v>
      </c>
      <c r="U9" s="329"/>
      <c r="V9" s="329">
        <f>IF(LEN('Data_3-5'!I9)&gt;0,'Data_3-5'!I9,"-")</f>
        <v>105</v>
      </c>
      <c r="W9" s="329"/>
      <c r="X9" s="329">
        <f>IF(LEN('Data_3-5'!J9)&gt;0,'Data_3-5'!J9,"-")</f>
        <v>207</v>
      </c>
      <c r="Y9" s="329"/>
    </row>
    <row r="10" spans="1:29" ht="35.1" customHeight="1" x14ac:dyDescent="0.15">
      <c r="B10" s="337" t="str">
        <f>IF(LEN('Data_3-5'!A10)&gt;0,'Data_3-5'!A10,"-")</f>
        <v>インドネシア</v>
      </c>
      <c r="C10" s="337"/>
      <c r="D10" s="337"/>
      <c r="E10" s="337"/>
      <c r="F10" s="337"/>
      <c r="G10" s="338"/>
      <c r="H10" s="329">
        <f>IF(LEN('Data_3-5'!B10)&gt;0,'Data_3-5'!B10,"-")</f>
        <v>94</v>
      </c>
      <c r="I10" s="329"/>
      <c r="J10" s="329">
        <f>IF(LEN('Data_3-5'!C10)&gt;0,'Data_3-5'!C10,"-")</f>
        <v>79</v>
      </c>
      <c r="K10" s="329"/>
      <c r="L10" s="329">
        <f>IF(LEN('Data_3-5'!D10)&gt;0,'Data_3-5'!D10,"-")</f>
        <v>15</v>
      </c>
      <c r="M10" s="329"/>
      <c r="N10" s="329">
        <f>IF(LEN('Data_3-5'!E10)&gt;0,'Data_3-5'!E10,"-")</f>
        <v>96</v>
      </c>
      <c r="O10" s="329"/>
      <c r="P10" s="329">
        <f>IF(LEN('Data_3-5'!F10)&gt;0,'Data_3-5'!F10,"-")</f>
        <v>80</v>
      </c>
      <c r="Q10" s="329"/>
      <c r="R10" s="329">
        <f>IF(LEN('Data_3-5'!G10)&gt;0,'Data_3-5'!G10,"-")</f>
        <v>16</v>
      </c>
      <c r="S10" s="329"/>
      <c r="T10" s="329">
        <f>IF(LEN('Data_3-5'!H10)&gt;0,'Data_3-5'!H10,"-")</f>
        <v>93</v>
      </c>
      <c r="U10" s="329"/>
      <c r="V10" s="329">
        <f>IF(LEN('Data_3-5'!I10)&gt;0,'Data_3-5'!I10,"-")</f>
        <v>76</v>
      </c>
      <c r="W10" s="329"/>
      <c r="X10" s="329">
        <f>IF(LEN('Data_3-5'!J10)&gt;0,'Data_3-5'!J10,"-")</f>
        <v>17</v>
      </c>
      <c r="Y10" s="329"/>
    </row>
    <row r="11" spans="1:29" ht="35.1" customHeight="1" x14ac:dyDescent="0.15">
      <c r="B11" s="334" t="str">
        <f>IF(LEN('Data_3-5'!A11)&gt;0,'Data_3-5'!A11,"-")</f>
        <v>韓国・朝鮮</v>
      </c>
      <c r="C11" s="334"/>
      <c r="D11" s="334"/>
      <c r="E11" s="334"/>
      <c r="F11" s="334"/>
      <c r="G11" s="335"/>
      <c r="H11" s="329">
        <f>IF(LEN('Data_3-5'!B11)&gt;0,'Data_3-5'!B11,"-")</f>
        <v>81</v>
      </c>
      <c r="I11" s="329"/>
      <c r="J11" s="329">
        <f>IF(LEN('Data_3-5'!C11)&gt;0,'Data_3-5'!C11,"-")</f>
        <v>37</v>
      </c>
      <c r="K11" s="329"/>
      <c r="L11" s="329">
        <f>IF(LEN('Data_3-5'!D11)&gt;0,'Data_3-5'!D11,"-")</f>
        <v>44</v>
      </c>
      <c r="M11" s="329"/>
      <c r="N11" s="329">
        <f>IF(LEN('Data_3-5'!E11)&gt;0,'Data_3-5'!E11,"-")</f>
        <v>89</v>
      </c>
      <c r="O11" s="329"/>
      <c r="P11" s="329">
        <f>IF(LEN('Data_3-5'!F11)&gt;0,'Data_3-5'!F11,"-")</f>
        <v>44</v>
      </c>
      <c r="Q11" s="329"/>
      <c r="R11" s="329">
        <f>IF(LEN('Data_3-5'!G11)&gt;0,'Data_3-5'!G11,"-")</f>
        <v>45</v>
      </c>
      <c r="S11" s="329"/>
      <c r="T11" s="329">
        <f>IF(LEN('Data_3-5'!H11)&gt;0,'Data_3-5'!H11,"-")</f>
        <v>91</v>
      </c>
      <c r="U11" s="329"/>
      <c r="V11" s="329">
        <f>IF(LEN('Data_3-5'!I11)&gt;0,'Data_3-5'!I11,"-")</f>
        <v>47</v>
      </c>
      <c r="W11" s="329"/>
      <c r="X11" s="329">
        <f>IF(LEN('Data_3-5'!J11)&gt;0,'Data_3-5'!J11,"-")</f>
        <v>44</v>
      </c>
      <c r="Y11" s="329"/>
    </row>
    <row r="12" spans="1:29" ht="35.1" customHeight="1" x14ac:dyDescent="0.15">
      <c r="B12" s="337" t="str">
        <f>IF(LEN('Data_3-5'!A12)&gt;0,'Data_3-5'!A12,"-")</f>
        <v>ベトナム</v>
      </c>
      <c r="C12" s="337"/>
      <c r="D12" s="337"/>
      <c r="E12" s="337"/>
      <c r="F12" s="337"/>
      <c r="G12" s="338"/>
      <c r="H12" s="325">
        <f>IF(LEN('Data_3-5'!B12)&gt;0,'Data_3-5'!B12,"-")</f>
        <v>80</v>
      </c>
      <c r="I12" s="325"/>
      <c r="J12" s="325">
        <f>IF(LEN('Data_3-5'!C12)&gt;0,'Data_3-5'!C12,"-")</f>
        <v>29</v>
      </c>
      <c r="K12" s="325"/>
      <c r="L12" s="325">
        <f>IF(LEN('Data_3-5'!D12)&gt;0,'Data_3-5'!D12,"-")</f>
        <v>51</v>
      </c>
      <c r="M12" s="325"/>
      <c r="N12" s="325">
        <f>IF(LEN('Data_3-5'!E12)&gt;0,'Data_3-5'!E12,"-")</f>
        <v>142</v>
      </c>
      <c r="O12" s="325"/>
      <c r="P12" s="325">
        <f>IF(LEN('Data_3-5'!F12)&gt;0,'Data_3-5'!F12,"-")</f>
        <v>56</v>
      </c>
      <c r="Q12" s="325"/>
      <c r="R12" s="325">
        <f>IF(LEN('Data_3-5'!G12)&gt;0,'Data_3-5'!G12,"-")</f>
        <v>86</v>
      </c>
      <c r="S12" s="325"/>
      <c r="T12" s="325">
        <f>IF(LEN('Data_3-5'!H12)&gt;0,'Data_3-5'!H12,"-")</f>
        <v>219</v>
      </c>
      <c r="U12" s="325"/>
      <c r="V12" s="325">
        <f>IF(LEN('Data_3-5'!I12)&gt;0,'Data_3-5'!I12,"-")</f>
        <v>88</v>
      </c>
      <c r="W12" s="325"/>
      <c r="X12" s="325">
        <f>IF(LEN('Data_3-5'!J12)&gt;0,'Data_3-5'!J12,"-")</f>
        <v>131</v>
      </c>
      <c r="Y12" s="325"/>
    </row>
    <row r="13" spans="1:29" ht="35.1" customHeight="1" x14ac:dyDescent="0.15">
      <c r="B13" s="354" t="str">
        <f>IF(LEN('Data_3-5'!A13)&gt;0,'Data_3-5'!A13,"-")</f>
        <v>スリランカ</v>
      </c>
      <c r="C13" s="354"/>
      <c r="D13" s="354"/>
      <c r="E13" s="354"/>
      <c r="F13" s="354"/>
      <c r="G13" s="355"/>
      <c r="H13" s="325">
        <f>IF(LEN('Data_3-5'!B13)&gt;0,'Data_3-5'!B13,"-")</f>
        <v>16</v>
      </c>
      <c r="I13" s="325"/>
      <c r="J13" s="330">
        <f>IF(LEN('Data_3-5'!C13)&gt;0,'Data_3-5'!C13,"-")</f>
        <v>10</v>
      </c>
      <c r="K13" s="330"/>
      <c r="L13" s="330">
        <f>IF(LEN('Data_3-5'!D13)&gt;0,'Data_3-5'!D13,"-")</f>
        <v>6</v>
      </c>
      <c r="M13" s="330"/>
      <c r="N13" s="330">
        <f>IF(LEN('Data_3-5'!E13)&gt;0,'Data_3-5'!E13,"-")</f>
        <v>12</v>
      </c>
      <c r="O13" s="330"/>
      <c r="P13" s="330">
        <f>IF(LEN('Data_3-5'!F13)&gt;0,'Data_3-5'!F13,"-")</f>
        <v>7</v>
      </c>
      <c r="Q13" s="330"/>
      <c r="R13" s="330">
        <f>IF(LEN('Data_3-5'!G13)&gt;0,'Data_3-5'!G13,"-")</f>
        <v>5</v>
      </c>
      <c r="S13" s="330"/>
      <c r="T13" s="330">
        <f>IF(LEN('Data_3-5'!H13)&gt;0,'Data_3-5'!H13,"-")</f>
        <v>5</v>
      </c>
      <c r="U13" s="330"/>
      <c r="V13" s="330">
        <f>IF(LEN('Data_3-5'!I13)&gt;0,'Data_3-5'!I13,"-")</f>
        <v>4</v>
      </c>
      <c r="W13" s="330"/>
      <c r="X13" s="330">
        <f>IF(LEN('Data_3-5'!J13)&gt;0,'Data_3-5'!J13,"-")</f>
        <v>1</v>
      </c>
      <c r="Y13" s="330"/>
    </row>
    <row r="14" spans="1:29" ht="35.1" customHeight="1" x14ac:dyDescent="0.15">
      <c r="B14" s="334" t="str">
        <f>IF(LEN('Data_3-5'!A14)&gt;0,'Data_3-5'!A14,"-")</f>
        <v>ブラジル</v>
      </c>
      <c r="C14" s="334"/>
      <c r="D14" s="334"/>
      <c r="E14" s="334"/>
      <c r="F14" s="334"/>
      <c r="G14" s="335"/>
      <c r="H14" s="329">
        <f>IF(LEN('Data_3-5'!B14)&gt;0,'Data_3-5'!B14,"-")</f>
        <v>9</v>
      </c>
      <c r="I14" s="329"/>
      <c r="J14" s="329">
        <f>IF(LEN('Data_3-5'!C14)&gt;0,'Data_3-5'!C14,"-")</f>
        <v>5</v>
      </c>
      <c r="K14" s="329"/>
      <c r="L14" s="329">
        <f>IF(LEN('Data_3-5'!D14)&gt;0,'Data_3-5'!D14,"-")</f>
        <v>4</v>
      </c>
      <c r="M14" s="329"/>
      <c r="N14" s="329">
        <f>IF(LEN('Data_3-5'!E14)&gt;0,'Data_3-5'!E14,"-")</f>
        <v>7</v>
      </c>
      <c r="O14" s="329"/>
      <c r="P14" s="329">
        <f>IF(LEN('Data_3-5'!F14)&gt;0,'Data_3-5'!F14,"-")</f>
        <v>3</v>
      </c>
      <c r="Q14" s="329"/>
      <c r="R14" s="329">
        <f>IF(LEN('Data_3-5'!G14)&gt;0,'Data_3-5'!G14,"-")</f>
        <v>4</v>
      </c>
      <c r="S14" s="329"/>
      <c r="T14" s="329">
        <f>IF(LEN('Data_3-5'!H14)&gt;0,'Data_3-5'!H14,"-")</f>
        <v>4</v>
      </c>
      <c r="U14" s="329"/>
      <c r="V14" s="329">
        <f>IF(LEN('Data_3-5'!I14)&gt;0,'Data_3-5'!I14,"-")</f>
        <v>2</v>
      </c>
      <c r="W14" s="329"/>
      <c r="X14" s="329">
        <f>IF(LEN('Data_3-5'!J14)&gt;0,'Data_3-5'!J14,"-")</f>
        <v>2</v>
      </c>
      <c r="Y14" s="329"/>
    </row>
    <row r="15" spans="1:29" ht="35.1" customHeight="1" x14ac:dyDescent="0.15">
      <c r="B15" s="352" t="str">
        <f>IF(LEN('Data_3-5'!A15)&gt;0,'Data_3-5'!A15,"-")</f>
        <v>カンボジア</v>
      </c>
      <c r="C15" s="352"/>
      <c r="D15" s="352"/>
      <c r="E15" s="352"/>
      <c r="F15" s="352"/>
      <c r="G15" s="353"/>
      <c r="H15" s="328">
        <f>IF(LEN('Data_3-5'!B15)&gt;0,'Data_3-5'!B15,"-")</f>
        <v>0</v>
      </c>
      <c r="I15" s="329"/>
      <c r="J15" s="329" t="str">
        <f>IF(LEN('Data_3-5'!C15)&gt;0,'Data_3-5'!C15,"-")</f>
        <v>-</v>
      </c>
      <c r="K15" s="329"/>
      <c r="L15" s="329" t="str">
        <f>IF(LEN('Data_3-5'!D15)&gt;0,'Data_3-5'!D15,"-")</f>
        <v>-</v>
      </c>
      <c r="M15" s="329"/>
      <c r="N15" s="329">
        <f>IF(LEN('Data_3-5'!E15)&gt;0,'Data_3-5'!E15,"-")</f>
        <v>22</v>
      </c>
      <c r="O15" s="329"/>
      <c r="P15" s="329">
        <f>IF(LEN('Data_3-5'!F15)&gt;0,'Data_3-5'!F15,"-")</f>
        <v>22</v>
      </c>
      <c r="Q15" s="329"/>
      <c r="R15" s="329" t="str">
        <f>IF(LEN('Data_3-5'!G15)&gt;0,'Data_3-5'!G15,"-")</f>
        <v>-</v>
      </c>
      <c r="S15" s="329"/>
      <c r="T15" s="329">
        <f>IF(LEN('Data_3-5'!H15)&gt;0,'Data_3-5'!H15,"-")</f>
        <v>19</v>
      </c>
      <c r="U15" s="329"/>
      <c r="V15" s="329">
        <f>IF(LEN('Data_3-5'!I15)&gt;0,'Data_3-5'!I15,"-")</f>
        <v>14</v>
      </c>
      <c r="W15" s="329"/>
      <c r="X15" s="329">
        <f>IF(LEN('Data_3-5'!J15)&gt;0,'Data_3-5'!J15,"-")</f>
        <v>5</v>
      </c>
      <c r="Y15" s="329"/>
    </row>
    <row r="16" spans="1:29" ht="35.1" customHeight="1" x14ac:dyDescent="0.15">
      <c r="B16" s="331" t="s">
        <v>207</v>
      </c>
      <c r="C16" s="331"/>
      <c r="D16" s="331"/>
      <c r="E16" s="331"/>
      <c r="F16" s="331"/>
      <c r="G16" s="332"/>
      <c r="H16" s="333">
        <f>IF(LEN('Data_3-5'!B16)&gt;0,'Data_3-5'!B16,"-")</f>
        <v>57</v>
      </c>
      <c r="I16" s="326"/>
      <c r="J16" s="329">
        <f>IF(LEN('Data_3-5'!C16)&gt;0,'Data_3-5'!C16,"-")</f>
        <v>36</v>
      </c>
      <c r="K16" s="329"/>
      <c r="L16" s="326">
        <f>IF(LEN('Data_3-5'!D16)&gt;0,'Data_3-5'!D16,"-")</f>
        <v>21</v>
      </c>
      <c r="M16" s="326"/>
      <c r="N16" s="326">
        <f>IF(LEN('Data_3-5'!E16)&gt;0,'Data_3-5'!E16,"-")</f>
        <v>63</v>
      </c>
      <c r="O16" s="326"/>
      <c r="P16" s="326">
        <f>IF(LEN('Data_3-5'!F16)&gt;0,'Data_3-5'!F16,"-")</f>
        <v>35</v>
      </c>
      <c r="Q16" s="326"/>
      <c r="R16" s="326">
        <f>IF(LEN('Data_3-5'!G16)&gt;0,'Data_3-5'!G16,"-")</f>
        <v>28</v>
      </c>
      <c r="S16" s="326"/>
      <c r="T16" s="326">
        <f>IF(LEN('Data_3-5'!H16)&gt;0,'Data_3-5'!H16,"-")</f>
        <v>101</v>
      </c>
      <c r="U16" s="326"/>
      <c r="V16" s="326">
        <f>IF(LEN('Data_3-5'!I16)&gt;0,'Data_3-5'!I16,"-")</f>
        <v>53</v>
      </c>
      <c r="W16" s="326"/>
      <c r="X16" s="326">
        <f>IF(LEN('Data_3-5'!J16)&gt;0,'Data_3-5'!J16,"-")</f>
        <v>48</v>
      </c>
      <c r="Y16" s="326"/>
    </row>
    <row r="17" spans="2:37" ht="35.1" customHeight="1" x14ac:dyDescent="0.15">
      <c r="B17" s="69"/>
      <c r="C17" s="69"/>
      <c r="D17" s="69"/>
      <c r="E17" s="69"/>
      <c r="F17" s="69"/>
      <c r="G17" s="69"/>
      <c r="H17" s="70"/>
      <c r="I17" s="70"/>
      <c r="J17" s="71"/>
      <c r="K17" s="71"/>
      <c r="L17" s="71"/>
      <c r="M17" s="71"/>
      <c r="N17" s="345"/>
      <c r="O17" s="345"/>
      <c r="P17" s="71"/>
      <c r="Q17" s="71"/>
      <c r="R17" s="72"/>
      <c r="S17" s="72"/>
      <c r="T17" s="73"/>
      <c r="U17" s="73"/>
      <c r="V17" s="73"/>
      <c r="W17" s="73"/>
      <c r="X17" s="73"/>
      <c r="Y17" s="7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</row>
    <row r="18" spans="2:37" ht="35.1" customHeight="1" thickBot="1" x14ac:dyDescent="0.2">
      <c r="B18" s="74"/>
      <c r="C18" s="74"/>
      <c r="D18" s="74"/>
      <c r="E18" s="74"/>
      <c r="F18" s="74"/>
      <c r="G18" s="74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3"/>
      <c r="U18" s="73"/>
      <c r="V18" s="73"/>
      <c r="W18" s="73"/>
      <c r="X18" s="73"/>
      <c r="Y18" s="7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2:37" ht="35.1" customHeight="1" x14ac:dyDescent="0.15">
      <c r="B19" s="346" t="s">
        <v>204</v>
      </c>
      <c r="C19" s="346"/>
      <c r="D19" s="346"/>
      <c r="E19" s="346"/>
      <c r="F19" s="346"/>
      <c r="G19" s="347"/>
      <c r="H19" s="350" t="s">
        <v>209</v>
      </c>
      <c r="I19" s="350"/>
      <c r="J19" s="350"/>
      <c r="K19" s="350"/>
      <c r="L19" s="350"/>
      <c r="M19" s="350"/>
      <c r="N19" s="350" t="s">
        <v>210</v>
      </c>
      <c r="O19" s="350"/>
      <c r="P19" s="350"/>
      <c r="Q19" s="350"/>
      <c r="R19" s="350"/>
      <c r="S19" s="350"/>
      <c r="T19" s="350" t="s">
        <v>602</v>
      </c>
      <c r="U19" s="350"/>
      <c r="V19" s="350"/>
      <c r="W19" s="350"/>
      <c r="X19" s="350"/>
      <c r="Y19" s="351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</row>
    <row r="20" spans="2:37" ht="35.1" customHeight="1" x14ac:dyDescent="0.15">
      <c r="B20" s="348"/>
      <c r="C20" s="348"/>
      <c r="D20" s="348"/>
      <c r="E20" s="348"/>
      <c r="F20" s="348"/>
      <c r="G20" s="349"/>
      <c r="H20" s="343" t="s">
        <v>24</v>
      </c>
      <c r="I20" s="343"/>
      <c r="J20" s="343" t="s">
        <v>3</v>
      </c>
      <c r="K20" s="343"/>
      <c r="L20" s="343" t="s">
        <v>4</v>
      </c>
      <c r="M20" s="343"/>
      <c r="N20" s="343" t="s">
        <v>24</v>
      </c>
      <c r="O20" s="343"/>
      <c r="P20" s="343" t="s">
        <v>3</v>
      </c>
      <c r="Q20" s="343"/>
      <c r="R20" s="343" t="s">
        <v>4</v>
      </c>
      <c r="S20" s="344"/>
      <c r="T20" s="343" t="s">
        <v>24</v>
      </c>
      <c r="U20" s="343"/>
      <c r="V20" s="343" t="s">
        <v>3</v>
      </c>
      <c r="W20" s="343"/>
      <c r="X20" s="343" t="s">
        <v>4</v>
      </c>
      <c r="Y20" s="344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</row>
    <row r="21" spans="2:37" ht="35.1" customHeight="1" x14ac:dyDescent="0.15">
      <c r="B21" s="341" t="str">
        <f>IF(LEN('Data_3-5'!A5)&gt;0,'Data_3-5'!A5,"-")</f>
        <v>総数</v>
      </c>
      <c r="C21" s="341"/>
      <c r="D21" s="341"/>
      <c r="E21" s="341"/>
      <c r="F21" s="341"/>
      <c r="G21" s="342"/>
      <c r="H21" s="340">
        <f>IF(LEN('Data_3-5'!K5)&gt;0,'Data_3-5'!K5,"-")</f>
        <v>1894</v>
      </c>
      <c r="I21" s="340"/>
      <c r="J21" s="340">
        <f>IF(LEN('Data_3-5'!L5)&gt;0,'Data_3-5'!L5,"-")</f>
        <v>939</v>
      </c>
      <c r="K21" s="340"/>
      <c r="L21" s="340">
        <f>IF(LEN('Data_3-5'!M5)&gt;0,'Data_3-5'!M5,"-")</f>
        <v>955</v>
      </c>
      <c r="M21" s="340"/>
      <c r="N21" s="340">
        <f>IF(LEN('Data_3-5'!N5)&gt;0,'Data_3-5'!N5,"-")</f>
        <v>2016</v>
      </c>
      <c r="O21" s="340"/>
      <c r="P21" s="340">
        <f>IF(LEN('Data_3-5'!O5)&gt;0,'Data_3-5'!O5,"-")</f>
        <v>1009</v>
      </c>
      <c r="Q21" s="340"/>
      <c r="R21" s="340">
        <f>IF(LEN('Data_3-5'!P5)&gt;0,'Data_3-5'!P5,"-")</f>
        <v>1007</v>
      </c>
      <c r="S21" s="340"/>
      <c r="T21" s="340">
        <f>IF(LEN('Data_3-5'!Q5)&gt;0,'Data_3-5'!Q5,"-")</f>
        <v>2078</v>
      </c>
      <c r="U21" s="340"/>
      <c r="V21" s="340">
        <f>IF(LEN('Data_3-5'!R5)&gt;0,'Data_3-5'!R5,"-")</f>
        <v>1045</v>
      </c>
      <c r="W21" s="340"/>
      <c r="X21" s="340">
        <f>IF(LEN('Data_3-5'!S5)&gt;0,'Data_3-5'!S5,"-")</f>
        <v>1033</v>
      </c>
      <c r="Y21" s="340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</row>
    <row r="22" spans="2:37" ht="35.1" customHeight="1" x14ac:dyDescent="0.15">
      <c r="B22" s="334"/>
      <c r="C22" s="334"/>
      <c r="D22" s="334"/>
      <c r="E22" s="334"/>
      <c r="F22" s="334"/>
      <c r="G22" s="335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</row>
    <row r="23" spans="2:37" ht="35.1" customHeight="1" x14ac:dyDescent="0.15">
      <c r="B23" s="334" t="str">
        <f>IF(LEN('Data_3-5'!A7)&gt;0,'Data_3-5'!A7,"-")</f>
        <v>中国</v>
      </c>
      <c r="C23" s="334"/>
      <c r="D23" s="334"/>
      <c r="E23" s="334"/>
      <c r="F23" s="334"/>
      <c r="G23" s="335"/>
      <c r="H23" s="328">
        <f>IF(LEN('Data_3-5'!K7)&gt;0,'Data_3-5'!K7,"-")</f>
        <v>626</v>
      </c>
      <c r="I23" s="329"/>
      <c r="J23" s="329">
        <f>IF(LEN('Data_3-5'!L7)&gt;0,'Data_3-5'!L7,"-")</f>
        <v>338</v>
      </c>
      <c r="K23" s="329"/>
      <c r="L23" s="329">
        <f>IF(LEN('Data_3-5'!M7)&gt;0,'Data_3-5'!M7,"-")</f>
        <v>288</v>
      </c>
      <c r="M23" s="329"/>
      <c r="N23" s="329">
        <f>IF(LEN('Data_3-5'!N7)&gt;0,'Data_3-5'!N7,"-")</f>
        <v>660</v>
      </c>
      <c r="O23" s="329"/>
      <c r="P23" s="329">
        <f>IF(LEN('Data_3-5'!O7)&gt;0,'Data_3-5'!O7,"-")</f>
        <v>344</v>
      </c>
      <c r="Q23" s="329"/>
      <c r="R23" s="329">
        <f>IF(LEN('Data_3-5'!P7)&gt;0,'Data_3-5'!P7,"-")</f>
        <v>316</v>
      </c>
      <c r="S23" s="329"/>
      <c r="T23" s="329">
        <f>IF(LEN('Data_3-5'!Q7)&gt;0,'Data_3-5'!Q7,"-")</f>
        <v>656</v>
      </c>
      <c r="U23" s="329"/>
      <c r="V23" s="329">
        <f>IF(LEN('Data_3-5'!R7)&gt;0,'Data_3-5'!R7,"-")</f>
        <v>345</v>
      </c>
      <c r="W23" s="329"/>
      <c r="X23" s="329">
        <f>IF(LEN('Data_3-5'!S7)&gt;0,'Data_3-5'!S7,"-")</f>
        <v>311</v>
      </c>
      <c r="Y23" s="329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</row>
    <row r="24" spans="2:37" ht="35.1" customHeight="1" x14ac:dyDescent="0.15">
      <c r="B24" s="334" t="str">
        <f>IF(LEN('Data_3-5'!A8)&gt;0,'Data_3-5'!A8,"-")</f>
        <v>フィリピン</v>
      </c>
      <c r="C24" s="334"/>
      <c r="D24" s="334"/>
      <c r="E24" s="334"/>
      <c r="F24" s="334"/>
      <c r="G24" s="335"/>
      <c r="H24" s="328">
        <f>IF(LEN('Data_3-5'!K8)&gt;0,'Data_3-5'!K8,"-")</f>
        <v>372</v>
      </c>
      <c r="I24" s="329"/>
      <c r="J24" s="329">
        <f>IF(LEN('Data_3-5'!L8)&gt;0,'Data_3-5'!L8,"-")</f>
        <v>183</v>
      </c>
      <c r="K24" s="329"/>
      <c r="L24" s="329">
        <f>IF(LEN('Data_3-5'!M8)&gt;0,'Data_3-5'!M8,"-")</f>
        <v>189</v>
      </c>
      <c r="M24" s="329"/>
      <c r="N24" s="329">
        <f>IF(LEN('Data_3-5'!N8)&gt;0,'Data_3-5'!N8,"-")</f>
        <v>386</v>
      </c>
      <c r="O24" s="329"/>
      <c r="P24" s="329">
        <f>IF(LEN('Data_3-5'!O8)&gt;0,'Data_3-5'!O8,"-")</f>
        <v>193</v>
      </c>
      <c r="Q24" s="329"/>
      <c r="R24" s="329">
        <f>IF(LEN('Data_3-5'!P8)&gt;0,'Data_3-5'!P8,"-")</f>
        <v>193</v>
      </c>
      <c r="S24" s="329"/>
      <c r="T24" s="329">
        <f>IF(LEN('Data_3-5'!Q8)&gt;0,'Data_3-5'!Q8,"-")</f>
        <v>368</v>
      </c>
      <c r="U24" s="329"/>
      <c r="V24" s="329">
        <f>IF(LEN('Data_3-5'!R8)&gt;0,'Data_3-5'!R8,"-")</f>
        <v>182</v>
      </c>
      <c r="W24" s="329"/>
      <c r="X24" s="329">
        <f>IF(LEN('Data_3-5'!S8)&gt;0,'Data_3-5'!S8,"-")</f>
        <v>186</v>
      </c>
      <c r="Y24" s="329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</row>
    <row r="25" spans="2:37" ht="35.1" customHeight="1" x14ac:dyDescent="0.15">
      <c r="B25" s="334" t="str">
        <f>IF(LEN('Data_3-5'!A9)&gt;0,'Data_3-5'!A9,"-")</f>
        <v>タイ</v>
      </c>
      <c r="C25" s="334"/>
      <c r="D25" s="334"/>
      <c r="E25" s="334"/>
      <c r="F25" s="334"/>
      <c r="G25" s="335"/>
      <c r="H25" s="328">
        <f>IF(LEN('Data_3-5'!K9)&gt;0,'Data_3-5'!K9,"-")</f>
        <v>314</v>
      </c>
      <c r="I25" s="329"/>
      <c r="J25" s="329">
        <f>IF(LEN('Data_3-5'!L9)&gt;0,'Data_3-5'!L9,"-")</f>
        <v>103</v>
      </c>
      <c r="K25" s="329"/>
      <c r="L25" s="329">
        <f>IF(LEN('Data_3-5'!M9)&gt;0,'Data_3-5'!M9,"-")</f>
        <v>211</v>
      </c>
      <c r="M25" s="329"/>
      <c r="N25" s="329">
        <f>IF(LEN('Data_3-5'!N9)&gt;0,'Data_3-5'!N9,"-")</f>
        <v>319</v>
      </c>
      <c r="O25" s="329"/>
      <c r="P25" s="329">
        <f>IF(LEN('Data_3-5'!O9)&gt;0,'Data_3-5'!O9,"-")</f>
        <v>105</v>
      </c>
      <c r="Q25" s="329"/>
      <c r="R25" s="329">
        <f>IF(LEN('Data_3-5'!P9)&gt;0,'Data_3-5'!P9,"-")</f>
        <v>214</v>
      </c>
      <c r="S25" s="329"/>
      <c r="T25" s="329">
        <f>IF(LEN('Data_3-5'!Q9)&gt;0,'Data_3-5'!Q9,"-")</f>
        <v>319</v>
      </c>
      <c r="U25" s="329"/>
      <c r="V25" s="329">
        <f>IF(LEN('Data_3-5'!R9)&gt;0,'Data_3-5'!R9,"-")</f>
        <v>95</v>
      </c>
      <c r="W25" s="329"/>
      <c r="X25" s="329">
        <f>IF(LEN('Data_3-5'!S9)&gt;0,'Data_3-5'!S9,"-")</f>
        <v>224</v>
      </c>
      <c r="Y25" s="329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</row>
    <row r="26" spans="2:37" ht="35.1" customHeight="1" x14ac:dyDescent="0.15">
      <c r="B26" s="337" t="str">
        <f>IF(LEN('Data_3-5'!A10)&gt;0,'Data_3-5'!A10,"-")</f>
        <v>インドネシア</v>
      </c>
      <c r="C26" s="337"/>
      <c r="D26" s="337"/>
      <c r="E26" s="337"/>
      <c r="F26" s="337"/>
      <c r="G26" s="338"/>
      <c r="H26" s="328">
        <f>IF(LEN('Data_3-5'!K10)&gt;0,'Data_3-5'!K10,"-")</f>
        <v>78</v>
      </c>
      <c r="I26" s="329"/>
      <c r="J26" s="329">
        <f>IF(LEN('Data_3-5'!L10)&gt;0,'Data_3-5'!L10,"-")</f>
        <v>67</v>
      </c>
      <c r="K26" s="329"/>
      <c r="L26" s="329">
        <f>IF(LEN('Data_3-5'!M10)&gt;0,'Data_3-5'!M10,"-")</f>
        <v>11</v>
      </c>
      <c r="M26" s="329"/>
      <c r="N26" s="329">
        <f>IF(LEN('Data_3-5'!N10)&gt;0,'Data_3-5'!N10,"-")</f>
        <v>85</v>
      </c>
      <c r="O26" s="329"/>
      <c r="P26" s="329">
        <f>IF(LEN('Data_3-5'!O10)&gt;0,'Data_3-5'!O10,"-")</f>
        <v>73</v>
      </c>
      <c r="Q26" s="329"/>
      <c r="R26" s="329">
        <f>IF(LEN('Data_3-5'!P10)&gt;0,'Data_3-5'!P10,"-")</f>
        <v>12</v>
      </c>
      <c r="S26" s="329"/>
      <c r="T26" s="329">
        <f>IF(LEN('Data_3-5'!Q10)&gt;0,'Data_3-5'!Q10,"-")</f>
        <v>88</v>
      </c>
      <c r="U26" s="329"/>
      <c r="V26" s="329">
        <f>IF(LEN('Data_3-5'!R10)&gt;0,'Data_3-5'!R10,"-")</f>
        <v>74</v>
      </c>
      <c r="W26" s="329"/>
      <c r="X26" s="329">
        <f>IF(LEN('Data_3-5'!S10)&gt;0,'Data_3-5'!S10,"-")</f>
        <v>14</v>
      </c>
      <c r="Y26" s="329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2:37" ht="35.1" customHeight="1" x14ac:dyDescent="0.15">
      <c r="B27" s="334" t="str">
        <f>IF(LEN('Data_3-5'!A11)&gt;0,'Data_3-5'!A11,"-")</f>
        <v>韓国・朝鮮</v>
      </c>
      <c r="C27" s="334"/>
      <c r="D27" s="334"/>
      <c r="E27" s="334"/>
      <c r="F27" s="334"/>
      <c r="G27" s="335"/>
      <c r="H27" s="328">
        <f>IF(LEN('Data_3-5'!K11)&gt;0,'Data_3-5'!K11,"-")</f>
        <v>105</v>
      </c>
      <c r="I27" s="329"/>
      <c r="J27" s="329">
        <f>IF(LEN('Data_3-5'!L11)&gt;0,'Data_3-5'!L11,"-")</f>
        <v>56</v>
      </c>
      <c r="K27" s="329"/>
      <c r="L27" s="329">
        <f>IF(LEN('Data_3-5'!M11)&gt;0,'Data_3-5'!M11,"-")</f>
        <v>49</v>
      </c>
      <c r="M27" s="329"/>
      <c r="N27" s="329">
        <f>IF(LEN('Data_3-5'!N11)&gt;0,'Data_3-5'!N11,"-")</f>
        <v>100</v>
      </c>
      <c r="O27" s="329"/>
      <c r="P27" s="329">
        <f>IF(LEN('Data_3-5'!O11)&gt;0,'Data_3-5'!O11,"-")</f>
        <v>49</v>
      </c>
      <c r="Q27" s="329"/>
      <c r="R27" s="329">
        <f>IF(LEN('Data_3-5'!P11)&gt;0,'Data_3-5'!P11,"-")</f>
        <v>51</v>
      </c>
      <c r="S27" s="329"/>
      <c r="T27" s="329">
        <f>IF(LEN('Data_3-5'!Q11)&gt;0,'Data_3-5'!Q11,"-")</f>
        <v>137</v>
      </c>
      <c r="U27" s="329"/>
      <c r="V27" s="329">
        <f>IF(LEN('Data_3-5'!R11)&gt;0,'Data_3-5'!R11,"-")</f>
        <v>67</v>
      </c>
      <c r="W27" s="329"/>
      <c r="X27" s="329">
        <f>IF(LEN('Data_3-5'!S11)&gt;0,'Data_3-5'!S11,"-")</f>
        <v>70</v>
      </c>
      <c r="Y27" s="329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</row>
    <row r="28" spans="2:37" ht="35.1" customHeight="1" x14ac:dyDescent="0.15">
      <c r="B28" s="337" t="str">
        <f>IF(LEN('Data_3-5'!A12)&gt;0,'Data_3-5'!A12,"-")</f>
        <v>ベトナム</v>
      </c>
      <c r="C28" s="337"/>
      <c r="D28" s="337"/>
      <c r="E28" s="337"/>
      <c r="F28" s="337"/>
      <c r="G28" s="338"/>
      <c r="H28" s="339">
        <f>IF(LEN('Data_3-5'!K12)&gt;0,'Data_3-5'!K12,"-")</f>
        <v>284</v>
      </c>
      <c r="I28" s="325"/>
      <c r="J28" s="325">
        <f>IF(LEN('Data_3-5'!L12)&gt;0,'Data_3-5'!L12,"-")</f>
        <v>128</v>
      </c>
      <c r="K28" s="325"/>
      <c r="L28" s="325">
        <f>IF(LEN('Data_3-5'!M12)&gt;0,'Data_3-5'!M12,"-")</f>
        <v>156</v>
      </c>
      <c r="M28" s="325"/>
      <c r="N28" s="325">
        <f>IF(LEN('Data_3-5'!N12)&gt;0,'Data_3-5'!N12,"-")</f>
        <v>336</v>
      </c>
      <c r="O28" s="325"/>
      <c r="P28" s="325">
        <f>IF(LEN('Data_3-5'!O12)&gt;0,'Data_3-5'!O12,"-")</f>
        <v>167</v>
      </c>
      <c r="Q28" s="325"/>
      <c r="R28" s="325">
        <f>IF(LEN('Data_3-5'!P12)&gt;0,'Data_3-5'!P12,"-")</f>
        <v>169</v>
      </c>
      <c r="S28" s="325"/>
      <c r="T28" s="325">
        <f>IF(LEN('Data_3-5'!Q12)&gt;0,'Data_3-5'!Q12,"-")</f>
        <v>387</v>
      </c>
      <c r="U28" s="325"/>
      <c r="V28" s="325">
        <f>IF(LEN('Data_3-5'!R12)&gt;0,'Data_3-5'!R12,"-")</f>
        <v>209</v>
      </c>
      <c r="W28" s="325"/>
      <c r="X28" s="325">
        <f>IF(LEN('Data_3-5'!S12)&gt;0,'Data_3-5'!S12,"-")</f>
        <v>178</v>
      </c>
      <c r="Y28" s="32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</row>
    <row r="29" spans="2:37" ht="35.1" customHeight="1" x14ac:dyDescent="0.15">
      <c r="B29" s="334" t="str">
        <f>IF(LEN('Data_3-5'!A13)&gt;0,'Data_3-5'!A13,"-")</f>
        <v>スリランカ</v>
      </c>
      <c r="C29" s="334"/>
      <c r="D29" s="334"/>
      <c r="E29" s="334"/>
      <c r="F29" s="334"/>
      <c r="G29" s="335"/>
      <c r="H29" s="336">
        <f>IF(LEN('Data_3-5'!K13)&gt;0,'Data_3-5'!K13,"-")</f>
        <v>10</v>
      </c>
      <c r="I29" s="330"/>
      <c r="J29" s="330">
        <f>IF(LEN('Data_3-5'!L13)&gt;0,'Data_3-5'!L13,"-")</f>
        <v>5</v>
      </c>
      <c r="K29" s="330"/>
      <c r="L29" s="330">
        <f>IF(LEN('Data_3-5'!M13)&gt;0,'Data_3-5'!M13,"-")</f>
        <v>5</v>
      </c>
      <c r="M29" s="330"/>
      <c r="N29" s="330">
        <f>IF(LEN('Data_3-5'!N13)&gt;0,'Data_3-5'!N13,"-")</f>
        <v>17</v>
      </c>
      <c r="O29" s="330"/>
      <c r="P29" s="330">
        <f>IF(LEN('Data_3-5'!O13)&gt;0,'Data_3-5'!O13,"-")</f>
        <v>11</v>
      </c>
      <c r="Q29" s="330"/>
      <c r="R29" s="330">
        <f>IF(LEN('Data_3-5'!P13)&gt;0,'Data_3-5'!P13,"-")</f>
        <v>6</v>
      </c>
      <c r="S29" s="330"/>
      <c r="T29" s="330">
        <f>IF(LEN('Data_3-5'!Q13)&gt;0,'Data_3-5'!Q13,"-")</f>
        <v>23</v>
      </c>
      <c r="U29" s="330"/>
      <c r="V29" s="330">
        <f>IF(LEN('Data_3-5'!R13)&gt;0,'Data_3-5'!R13,"-")</f>
        <v>13</v>
      </c>
      <c r="W29" s="330"/>
      <c r="X29" s="330">
        <f>IF(LEN('Data_3-5'!S13)&gt;0,'Data_3-5'!S13,"-")</f>
        <v>10</v>
      </c>
      <c r="Y29" s="330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</row>
    <row r="30" spans="2:37" ht="35.1" customHeight="1" x14ac:dyDescent="0.15">
      <c r="B30" s="334" t="str">
        <f>IF(LEN('Data_3-5'!A14)&gt;0,'Data_3-5'!A14,"-")</f>
        <v>ブラジル</v>
      </c>
      <c r="C30" s="334"/>
      <c r="D30" s="334"/>
      <c r="E30" s="334"/>
      <c r="F30" s="334"/>
      <c r="G30" s="335"/>
      <c r="H30" s="328">
        <f>IF(LEN('Data_3-5'!K14)&gt;0,'Data_3-5'!K14,"-")</f>
        <v>5</v>
      </c>
      <c r="I30" s="329"/>
      <c r="J30" s="329">
        <f>IF(LEN('Data_3-5'!L14)&gt;0,'Data_3-5'!L14,"-")</f>
        <v>3</v>
      </c>
      <c r="K30" s="329"/>
      <c r="L30" s="329">
        <f>IF(LEN('Data_3-5'!M14)&gt;0,'Data_3-5'!M14,"-")</f>
        <v>2</v>
      </c>
      <c r="M30" s="329"/>
      <c r="N30" s="329">
        <f>IF(LEN('Data_3-5'!N14)&gt;0,'Data_3-5'!N14,"-")</f>
        <v>6</v>
      </c>
      <c r="O30" s="329"/>
      <c r="P30" s="329">
        <f>IF(LEN('Data_3-5'!O14)&gt;0,'Data_3-5'!O14,"-")</f>
        <v>3</v>
      </c>
      <c r="Q30" s="329"/>
      <c r="R30" s="329">
        <f>IF(LEN('Data_3-5'!P14)&gt;0,'Data_3-5'!P14,"-")</f>
        <v>3</v>
      </c>
      <c r="S30" s="329"/>
      <c r="T30" s="329">
        <f>IF(LEN('Data_3-5'!Q14)&gt;0,'Data_3-5'!Q14,"-")</f>
        <v>3</v>
      </c>
      <c r="U30" s="329"/>
      <c r="V30" s="329">
        <f>IF(LEN('Data_3-5'!R14)&gt;0,'Data_3-5'!R14,"-")</f>
        <v>1</v>
      </c>
      <c r="W30" s="329"/>
      <c r="X30" s="329">
        <f>IF(LEN('Data_3-5'!S14)&gt;0,'Data_3-5'!S14,"-")</f>
        <v>2</v>
      </c>
      <c r="Y30" s="329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</row>
    <row r="31" spans="2:37" ht="35.1" customHeight="1" x14ac:dyDescent="0.15">
      <c r="B31" s="334" t="str">
        <f>IF(LEN('Data_3-5'!A15)&gt;0,'Data_3-5'!A15,"-")</f>
        <v>カンボジア</v>
      </c>
      <c r="C31" s="334"/>
      <c r="D31" s="334"/>
      <c r="E31" s="334"/>
      <c r="F31" s="334"/>
      <c r="G31" s="335"/>
      <c r="H31" s="328">
        <f>IF(LEN('Data_3-5'!K15)&gt;0,'Data_3-5'!K15,"-")</f>
        <v>15</v>
      </c>
      <c r="I31" s="329"/>
      <c r="J31" s="325">
        <f>IF(LEN('Data_3-5'!L15)&gt;0,'Data_3-5'!L15,"-")</f>
        <v>10</v>
      </c>
      <c r="K31" s="325"/>
      <c r="L31" s="325">
        <f>IF(LEN('Data_3-5'!M15)&gt;0,'Data_3-5'!M15,"-")</f>
        <v>5</v>
      </c>
      <c r="M31" s="325"/>
      <c r="N31" s="325">
        <f>IF(LEN('Data_3-5'!N15)&gt;0,'Data_3-5'!N15,"-")</f>
        <v>18</v>
      </c>
      <c r="O31" s="325"/>
      <c r="P31" s="325">
        <f>IF(LEN('Data_3-5'!O15)&gt;0,'Data_3-5'!O15,"-")</f>
        <v>9</v>
      </c>
      <c r="Q31" s="325"/>
      <c r="R31" s="325">
        <f>IF(LEN('Data_3-5'!P15)&gt;0,'Data_3-5'!P15,"-")</f>
        <v>9</v>
      </c>
      <c r="S31" s="325"/>
      <c r="T31" s="325">
        <f>IF(LEN('Data_3-5'!Q15)&gt;0,'Data_3-5'!Q15,"-")</f>
        <v>17</v>
      </c>
      <c r="U31" s="325"/>
      <c r="V31" s="325">
        <f>IF(LEN('Data_3-5'!R15)&gt;0,'Data_3-5'!R15,"-")</f>
        <v>5</v>
      </c>
      <c r="W31" s="325"/>
      <c r="X31" s="329">
        <f>IF(LEN('Data_3-5'!S15)&gt;0,'Data_3-5'!S15,"-")</f>
        <v>12</v>
      </c>
      <c r="Y31" s="329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</row>
    <row r="32" spans="2:37" ht="35.1" customHeight="1" x14ac:dyDescent="0.15">
      <c r="B32" s="331" t="str">
        <f>IF(LEN('Data_3-5'!A16)&gt;0,'Data_3-5'!A16,"-")</f>
        <v>その他</v>
      </c>
      <c r="C32" s="331"/>
      <c r="D32" s="331"/>
      <c r="E32" s="331"/>
      <c r="F32" s="331"/>
      <c r="G32" s="332"/>
      <c r="H32" s="333">
        <f>IF(LEN('Data_3-5'!K16)&gt;0,'Data_3-5'!K16,"-")</f>
        <v>85</v>
      </c>
      <c r="I32" s="326"/>
      <c r="J32" s="326">
        <f>IF(LEN('Data_3-5'!L16)&gt;0,'Data_3-5'!L16,"-")</f>
        <v>46</v>
      </c>
      <c r="K32" s="326"/>
      <c r="L32" s="326">
        <f>IF(LEN('Data_3-5'!M16)&gt;0,'Data_3-5'!M16,"-")</f>
        <v>39</v>
      </c>
      <c r="M32" s="326"/>
      <c r="N32" s="326">
        <f>IF(LEN('Data_3-5'!N16)&gt;0,'Data_3-5'!N16,"-")</f>
        <v>89</v>
      </c>
      <c r="O32" s="326"/>
      <c r="P32" s="326">
        <f>IF(LEN('Data_3-5'!O16)&gt;0,'Data_3-5'!O16,"-")</f>
        <v>55</v>
      </c>
      <c r="Q32" s="326"/>
      <c r="R32" s="326">
        <f>IF(LEN('Data_3-5'!P16)&gt;0,'Data_3-5'!P16,"-")</f>
        <v>34</v>
      </c>
      <c r="S32" s="326"/>
      <c r="T32" s="326">
        <f>IF(LEN('Data_3-5'!Q16)&gt;0,'Data_3-5'!Q16,"-")</f>
        <v>80</v>
      </c>
      <c r="U32" s="326"/>
      <c r="V32" s="326">
        <f>IF(LEN('Data_3-5'!R16)&gt;0,'Data_3-5'!R16,"-")</f>
        <v>54</v>
      </c>
      <c r="W32" s="326"/>
      <c r="X32" s="326">
        <f>IF(LEN('Data_3-5'!S16)&gt;0,'Data_3-5'!S16,"-")</f>
        <v>26</v>
      </c>
      <c r="Y32" s="326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</row>
    <row r="33" spans="2:37" ht="35.1" customHeight="1" x14ac:dyDescent="0.15">
      <c r="B33" s="75" t="s">
        <v>211</v>
      </c>
      <c r="C33" s="75" t="s">
        <v>212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T33" s="327" t="s">
        <v>213</v>
      </c>
      <c r="U33" s="327"/>
      <c r="V33" s="327"/>
      <c r="W33" s="327"/>
      <c r="X33" s="327"/>
      <c r="Y33" s="32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</row>
    <row r="34" spans="2:37" s="76" customFormat="1" ht="35.1" customHeight="1" x14ac:dyDescent="0.15">
      <c r="B34" s="77" t="s">
        <v>214</v>
      </c>
      <c r="C34" s="77" t="s">
        <v>215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</row>
    <row r="35" spans="2:37" ht="14.25" x14ac:dyDescent="0.15">
      <c r="B35" s="10"/>
      <c r="C35" s="10"/>
      <c r="D35" s="10"/>
      <c r="E35" s="10"/>
      <c r="F35" s="10"/>
      <c r="G35" s="10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</row>
    <row r="36" spans="2:37" ht="14.25" x14ac:dyDescent="0.15">
      <c r="B36" s="10"/>
      <c r="C36" s="10"/>
      <c r="D36" s="10"/>
      <c r="E36" s="10"/>
      <c r="F36" s="10"/>
      <c r="G36" s="10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</row>
    <row r="37" spans="2:37" ht="14.25" x14ac:dyDescent="0.15">
      <c r="B37" s="10"/>
      <c r="C37" s="10"/>
      <c r="D37" s="10"/>
      <c r="E37" s="10"/>
      <c r="F37" s="10"/>
      <c r="G37" s="10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</row>
    <row r="38" spans="2:37" ht="14.25" x14ac:dyDescent="0.15">
      <c r="B38" s="10"/>
      <c r="C38" s="10"/>
      <c r="D38" s="10"/>
      <c r="E38" s="10"/>
      <c r="F38" s="10"/>
      <c r="G38" s="10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</row>
  </sheetData>
  <mergeCells count="260"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X5:Y5"/>
    <mergeCell ref="B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5:G5"/>
    <mergeCell ref="H5:I5"/>
    <mergeCell ref="J5:K5"/>
    <mergeCell ref="L5:M5"/>
    <mergeCell ref="N5:O5"/>
    <mergeCell ref="P5:Q5"/>
    <mergeCell ref="R5:S5"/>
    <mergeCell ref="T5:U5"/>
    <mergeCell ref="V5:W5"/>
    <mergeCell ref="X8:Y8"/>
    <mergeCell ref="B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B8:G8"/>
    <mergeCell ref="H8:I8"/>
    <mergeCell ref="J8:K8"/>
    <mergeCell ref="L8:M8"/>
    <mergeCell ref="N8:O8"/>
    <mergeCell ref="P8:Q8"/>
    <mergeCell ref="R8:S8"/>
    <mergeCell ref="T8:U8"/>
    <mergeCell ref="V8:W8"/>
    <mergeCell ref="X10:Y10"/>
    <mergeCell ref="B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G10"/>
    <mergeCell ref="H10:I10"/>
    <mergeCell ref="J10:K10"/>
    <mergeCell ref="L10:M10"/>
    <mergeCell ref="N10:O10"/>
    <mergeCell ref="P10:Q10"/>
    <mergeCell ref="R10:S10"/>
    <mergeCell ref="T10:U10"/>
    <mergeCell ref="V10:W10"/>
    <mergeCell ref="R14:S14"/>
    <mergeCell ref="T14:U14"/>
    <mergeCell ref="V14:W14"/>
    <mergeCell ref="X12:Y12"/>
    <mergeCell ref="B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G12"/>
    <mergeCell ref="H12:I12"/>
    <mergeCell ref="J12:K12"/>
    <mergeCell ref="L12:M12"/>
    <mergeCell ref="N12:O12"/>
    <mergeCell ref="P12:Q12"/>
    <mergeCell ref="R12:S12"/>
    <mergeCell ref="T12:U12"/>
    <mergeCell ref="V12:W12"/>
    <mergeCell ref="B16:G16"/>
    <mergeCell ref="H16:I16"/>
    <mergeCell ref="J16:K16"/>
    <mergeCell ref="L16:M16"/>
    <mergeCell ref="N16:O16"/>
    <mergeCell ref="P16:Q16"/>
    <mergeCell ref="V20:W20"/>
    <mergeCell ref="X20:Y20"/>
    <mergeCell ref="X14:Y14"/>
    <mergeCell ref="B15:G15"/>
    <mergeCell ref="T15:U15"/>
    <mergeCell ref="V15:W15"/>
    <mergeCell ref="R15:S15"/>
    <mergeCell ref="X15:Y15"/>
    <mergeCell ref="R16:S16"/>
    <mergeCell ref="T16:U16"/>
    <mergeCell ref="V16:W16"/>
    <mergeCell ref="X16:Y16"/>
    <mergeCell ref="B14:G14"/>
    <mergeCell ref="H14:I14"/>
    <mergeCell ref="J14:K14"/>
    <mergeCell ref="L14:M14"/>
    <mergeCell ref="N14:O14"/>
    <mergeCell ref="P14:Q14"/>
    <mergeCell ref="J20:K20"/>
    <mergeCell ref="L20:M20"/>
    <mergeCell ref="N20:O20"/>
    <mergeCell ref="P20:Q20"/>
    <mergeCell ref="R20:S20"/>
    <mergeCell ref="T20:U20"/>
    <mergeCell ref="N17:O17"/>
    <mergeCell ref="B19:G20"/>
    <mergeCell ref="H19:M19"/>
    <mergeCell ref="N19:S19"/>
    <mergeCell ref="T19:Y19"/>
    <mergeCell ref="H20:I20"/>
    <mergeCell ref="X23:Y23"/>
    <mergeCell ref="V21:W21"/>
    <mergeCell ref="X21:Y21"/>
    <mergeCell ref="B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B21:G21"/>
    <mergeCell ref="H21:I21"/>
    <mergeCell ref="J21:K21"/>
    <mergeCell ref="L21:M21"/>
    <mergeCell ref="N21:O21"/>
    <mergeCell ref="P21:Q21"/>
    <mergeCell ref="R21:S21"/>
    <mergeCell ref="T21:U21"/>
    <mergeCell ref="B26:G26"/>
    <mergeCell ref="H26:I26"/>
    <mergeCell ref="J26:K26"/>
    <mergeCell ref="L26:M26"/>
    <mergeCell ref="N26:O26"/>
    <mergeCell ref="P26:Q26"/>
    <mergeCell ref="R26:S26"/>
    <mergeCell ref="T26:U26"/>
    <mergeCell ref="B23:G23"/>
    <mergeCell ref="H23:I23"/>
    <mergeCell ref="J23:K23"/>
    <mergeCell ref="L23:M23"/>
    <mergeCell ref="N23:O23"/>
    <mergeCell ref="P23:Q23"/>
    <mergeCell ref="R23:S23"/>
    <mergeCell ref="T23:U23"/>
    <mergeCell ref="V24:W24"/>
    <mergeCell ref="B25:G25"/>
    <mergeCell ref="H25:I25"/>
    <mergeCell ref="J25:K25"/>
    <mergeCell ref="L25:M25"/>
    <mergeCell ref="N25:O25"/>
    <mergeCell ref="P25:Q25"/>
    <mergeCell ref="R25:S25"/>
    <mergeCell ref="T25:U25"/>
    <mergeCell ref="B24:G24"/>
    <mergeCell ref="H24:I24"/>
    <mergeCell ref="J24:K24"/>
    <mergeCell ref="L24:M24"/>
    <mergeCell ref="N24:O24"/>
    <mergeCell ref="P24:Q24"/>
    <mergeCell ref="R24:S24"/>
    <mergeCell ref="T24:U24"/>
    <mergeCell ref="B29:G29"/>
    <mergeCell ref="H29:I29"/>
    <mergeCell ref="J29:K29"/>
    <mergeCell ref="L29:M29"/>
    <mergeCell ref="N29:O29"/>
    <mergeCell ref="P29:Q29"/>
    <mergeCell ref="R29:S29"/>
    <mergeCell ref="T29:U29"/>
    <mergeCell ref="V27:W27"/>
    <mergeCell ref="B28:G28"/>
    <mergeCell ref="H28:I28"/>
    <mergeCell ref="J28:K28"/>
    <mergeCell ref="L28:M28"/>
    <mergeCell ref="N28:O28"/>
    <mergeCell ref="P28:Q28"/>
    <mergeCell ref="R28:S28"/>
    <mergeCell ref="T28:U28"/>
    <mergeCell ref="B27:G27"/>
    <mergeCell ref="H27:I27"/>
    <mergeCell ref="J27:K27"/>
    <mergeCell ref="L27:M27"/>
    <mergeCell ref="N27:O27"/>
    <mergeCell ref="P27:Q27"/>
    <mergeCell ref="R27:S27"/>
    <mergeCell ref="B32:G32"/>
    <mergeCell ref="H32:I32"/>
    <mergeCell ref="J32:K32"/>
    <mergeCell ref="L32:M32"/>
    <mergeCell ref="N32:O32"/>
    <mergeCell ref="P32:Q32"/>
    <mergeCell ref="V30:W30"/>
    <mergeCell ref="X30:Y30"/>
    <mergeCell ref="B31:G31"/>
    <mergeCell ref="H31:I31"/>
    <mergeCell ref="J31:K31"/>
    <mergeCell ref="N31:O31"/>
    <mergeCell ref="P31:Q31"/>
    <mergeCell ref="T31:U31"/>
    <mergeCell ref="V31:W31"/>
    <mergeCell ref="X31:Y31"/>
    <mergeCell ref="B30:G30"/>
    <mergeCell ref="H30:I30"/>
    <mergeCell ref="J30:K30"/>
    <mergeCell ref="L30:M30"/>
    <mergeCell ref="N30:O30"/>
    <mergeCell ref="P30:Q30"/>
    <mergeCell ref="R30:S30"/>
    <mergeCell ref="T30:U30"/>
    <mergeCell ref="L31:M31"/>
    <mergeCell ref="R31:S31"/>
    <mergeCell ref="R32:S32"/>
    <mergeCell ref="T32:U32"/>
    <mergeCell ref="V32:W32"/>
    <mergeCell ref="X32:Y32"/>
    <mergeCell ref="T33:Y33"/>
    <mergeCell ref="H15:I15"/>
    <mergeCell ref="J15:K15"/>
    <mergeCell ref="L15:M15"/>
    <mergeCell ref="N15:O15"/>
    <mergeCell ref="P15:Q15"/>
    <mergeCell ref="V29:W29"/>
    <mergeCell ref="X29:Y29"/>
    <mergeCell ref="V28:W28"/>
    <mergeCell ref="X28:Y28"/>
    <mergeCell ref="X27:Y27"/>
    <mergeCell ref="V26:W26"/>
    <mergeCell ref="X26:Y26"/>
    <mergeCell ref="T27:U27"/>
    <mergeCell ref="V25:W25"/>
    <mergeCell ref="X25:Y25"/>
    <mergeCell ref="X24:Y24"/>
    <mergeCell ref="V23:W23"/>
  </mergeCells>
  <phoneticPr fontId="1"/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J51"/>
  <sheetViews>
    <sheetView zoomScale="80" zoomScaleNormal="80" workbookViewId="0">
      <selection sqref="A1:AI1"/>
    </sheetView>
  </sheetViews>
  <sheetFormatPr defaultColWidth="2.25" defaultRowHeight="14.25" x14ac:dyDescent="0.15"/>
  <cols>
    <col min="1" max="1" width="2.25" style="10" customWidth="1"/>
    <col min="2" max="7" width="2.625" style="10" customWidth="1"/>
    <col min="8" max="35" width="3.625" style="10" customWidth="1"/>
    <col min="36" max="256" width="2.25" style="10"/>
    <col min="257" max="257" width="2.25" style="10" customWidth="1"/>
    <col min="258" max="263" width="2.625" style="10" customWidth="1"/>
    <col min="264" max="291" width="3.625" style="10" customWidth="1"/>
    <col min="292" max="512" width="2.25" style="10"/>
    <col min="513" max="513" width="2.25" style="10" customWidth="1"/>
    <col min="514" max="519" width="2.625" style="10" customWidth="1"/>
    <col min="520" max="547" width="3.625" style="10" customWidth="1"/>
    <col min="548" max="768" width="2.25" style="10"/>
    <col min="769" max="769" width="2.25" style="10" customWidth="1"/>
    <col min="770" max="775" width="2.625" style="10" customWidth="1"/>
    <col min="776" max="803" width="3.625" style="10" customWidth="1"/>
    <col min="804" max="1024" width="2.25" style="10"/>
    <col min="1025" max="1025" width="2.25" style="10" customWidth="1"/>
    <col min="1026" max="1031" width="2.625" style="10" customWidth="1"/>
    <col min="1032" max="1059" width="3.625" style="10" customWidth="1"/>
    <col min="1060" max="1280" width="2.25" style="10"/>
    <col min="1281" max="1281" width="2.25" style="10" customWidth="1"/>
    <col min="1282" max="1287" width="2.625" style="10" customWidth="1"/>
    <col min="1288" max="1315" width="3.625" style="10" customWidth="1"/>
    <col min="1316" max="1536" width="2.25" style="10"/>
    <col min="1537" max="1537" width="2.25" style="10" customWidth="1"/>
    <col min="1538" max="1543" width="2.625" style="10" customWidth="1"/>
    <col min="1544" max="1571" width="3.625" style="10" customWidth="1"/>
    <col min="1572" max="1792" width="2.25" style="10"/>
    <col min="1793" max="1793" width="2.25" style="10" customWidth="1"/>
    <col min="1794" max="1799" width="2.625" style="10" customWidth="1"/>
    <col min="1800" max="1827" width="3.625" style="10" customWidth="1"/>
    <col min="1828" max="2048" width="2.25" style="10"/>
    <col min="2049" max="2049" width="2.25" style="10" customWidth="1"/>
    <col min="2050" max="2055" width="2.625" style="10" customWidth="1"/>
    <col min="2056" max="2083" width="3.625" style="10" customWidth="1"/>
    <col min="2084" max="2304" width="2.25" style="10"/>
    <col min="2305" max="2305" width="2.25" style="10" customWidth="1"/>
    <col min="2306" max="2311" width="2.625" style="10" customWidth="1"/>
    <col min="2312" max="2339" width="3.625" style="10" customWidth="1"/>
    <col min="2340" max="2560" width="2.25" style="10"/>
    <col min="2561" max="2561" width="2.25" style="10" customWidth="1"/>
    <col min="2562" max="2567" width="2.625" style="10" customWidth="1"/>
    <col min="2568" max="2595" width="3.625" style="10" customWidth="1"/>
    <col min="2596" max="2816" width="2.25" style="10"/>
    <col min="2817" max="2817" width="2.25" style="10" customWidth="1"/>
    <col min="2818" max="2823" width="2.625" style="10" customWidth="1"/>
    <col min="2824" max="2851" width="3.625" style="10" customWidth="1"/>
    <col min="2852" max="3072" width="2.25" style="10"/>
    <col min="3073" max="3073" width="2.25" style="10" customWidth="1"/>
    <col min="3074" max="3079" width="2.625" style="10" customWidth="1"/>
    <col min="3080" max="3107" width="3.625" style="10" customWidth="1"/>
    <col min="3108" max="3328" width="2.25" style="10"/>
    <col min="3329" max="3329" width="2.25" style="10" customWidth="1"/>
    <col min="3330" max="3335" width="2.625" style="10" customWidth="1"/>
    <col min="3336" max="3363" width="3.625" style="10" customWidth="1"/>
    <col min="3364" max="3584" width="2.25" style="10"/>
    <col min="3585" max="3585" width="2.25" style="10" customWidth="1"/>
    <col min="3586" max="3591" width="2.625" style="10" customWidth="1"/>
    <col min="3592" max="3619" width="3.625" style="10" customWidth="1"/>
    <col min="3620" max="3840" width="2.25" style="10"/>
    <col min="3841" max="3841" width="2.25" style="10" customWidth="1"/>
    <col min="3842" max="3847" width="2.625" style="10" customWidth="1"/>
    <col min="3848" max="3875" width="3.625" style="10" customWidth="1"/>
    <col min="3876" max="4096" width="2.25" style="10"/>
    <col min="4097" max="4097" width="2.25" style="10" customWidth="1"/>
    <col min="4098" max="4103" width="2.625" style="10" customWidth="1"/>
    <col min="4104" max="4131" width="3.625" style="10" customWidth="1"/>
    <col min="4132" max="4352" width="2.25" style="10"/>
    <col min="4353" max="4353" width="2.25" style="10" customWidth="1"/>
    <col min="4354" max="4359" width="2.625" style="10" customWidth="1"/>
    <col min="4360" max="4387" width="3.625" style="10" customWidth="1"/>
    <col min="4388" max="4608" width="2.25" style="10"/>
    <col min="4609" max="4609" width="2.25" style="10" customWidth="1"/>
    <col min="4610" max="4615" width="2.625" style="10" customWidth="1"/>
    <col min="4616" max="4643" width="3.625" style="10" customWidth="1"/>
    <col min="4644" max="4864" width="2.25" style="10"/>
    <col min="4865" max="4865" width="2.25" style="10" customWidth="1"/>
    <col min="4866" max="4871" width="2.625" style="10" customWidth="1"/>
    <col min="4872" max="4899" width="3.625" style="10" customWidth="1"/>
    <col min="4900" max="5120" width="2.25" style="10"/>
    <col min="5121" max="5121" width="2.25" style="10" customWidth="1"/>
    <col min="5122" max="5127" width="2.625" style="10" customWidth="1"/>
    <col min="5128" max="5155" width="3.625" style="10" customWidth="1"/>
    <col min="5156" max="5376" width="2.25" style="10"/>
    <col min="5377" max="5377" width="2.25" style="10" customWidth="1"/>
    <col min="5378" max="5383" width="2.625" style="10" customWidth="1"/>
    <col min="5384" max="5411" width="3.625" style="10" customWidth="1"/>
    <col min="5412" max="5632" width="2.25" style="10"/>
    <col min="5633" max="5633" width="2.25" style="10" customWidth="1"/>
    <col min="5634" max="5639" width="2.625" style="10" customWidth="1"/>
    <col min="5640" max="5667" width="3.625" style="10" customWidth="1"/>
    <col min="5668" max="5888" width="2.25" style="10"/>
    <col min="5889" max="5889" width="2.25" style="10" customWidth="1"/>
    <col min="5890" max="5895" width="2.625" style="10" customWidth="1"/>
    <col min="5896" max="5923" width="3.625" style="10" customWidth="1"/>
    <col min="5924" max="6144" width="2.25" style="10"/>
    <col min="6145" max="6145" width="2.25" style="10" customWidth="1"/>
    <col min="6146" max="6151" width="2.625" style="10" customWidth="1"/>
    <col min="6152" max="6179" width="3.625" style="10" customWidth="1"/>
    <col min="6180" max="6400" width="2.25" style="10"/>
    <col min="6401" max="6401" width="2.25" style="10" customWidth="1"/>
    <col min="6402" max="6407" width="2.625" style="10" customWidth="1"/>
    <col min="6408" max="6435" width="3.625" style="10" customWidth="1"/>
    <col min="6436" max="6656" width="2.25" style="10"/>
    <col min="6657" max="6657" width="2.25" style="10" customWidth="1"/>
    <col min="6658" max="6663" width="2.625" style="10" customWidth="1"/>
    <col min="6664" max="6691" width="3.625" style="10" customWidth="1"/>
    <col min="6692" max="6912" width="2.25" style="10"/>
    <col min="6913" max="6913" width="2.25" style="10" customWidth="1"/>
    <col min="6914" max="6919" width="2.625" style="10" customWidth="1"/>
    <col min="6920" max="6947" width="3.625" style="10" customWidth="1"/>
    <col min="6948" max="7168" width="2.25" style="10"/>
    <col min="7169" max="7169" width="2.25" style="10" customWidth="1"/>
    <col min="7170" max="7175" width="2.625" style="10" customWidth="1"/>
    <col min="7176" max="7203" width="3.625" style="10" customWidth="1"/>
    <col min="7204" max="7424" width="2.25" style="10"/>
    <col min="7425" max="7425" width="2.25" style="10" customWidth="1"/>
    <col min="7426" max="7431" width="2.625" style="10" customWidth="1"/>
    <col min="7432" max="7459" width="3.625" style="10" customWidth="1"/>
    <col min="7460" max="7680" width="2.25" style="10"/>
    <col min="7681" max="7681" width="2.25" style="10" customWidth="1"/>
    <col min="7682" max="7687" width="2.625" style="10" customWidth="1"/>
    <col min="7688" max="7715" width="3.625" style="10" customWidth="1"/>
    <col min="7716" max="7936" width="2.25" style="10"/>
    <col min="7937" max="7937" width="2.25" style="10" customWidth="1"/>
    <col min="7938" max="7943" width="2.625" style="10" customWidth="1"/>
    <col min="7944" max="7971" width="3.625" style="10" customWidth="1"/>
    <col min="7972" max="8192" width="2.25" style="10"/>
    <col min="8193" max="8193" width="2.25" style="10" customWidth="1"/>
    <col min="8194" max="8199" width="2.625" style="10" customWidth="1"/>
    <col min="8200" max="8227" width="3.625" style="10" customWidth="1"/>
    <col min="8228" max="8448" width="2.25" style="10"/>
    <col min="8449" max="8449" width="2.25" style="10" customWidth="1"/>
    <col min="8450" max="8455" width="2.625" style="10" customWidth="1"/>
    <col min="8456" max="8483" width="3.625" style="10" customWidth="1"/>
    <col min="8484" max="8704" width="2.25" style="10"/>
    <col min="8705" max="8705" width="2.25" style="10" customWidth="1"/>
    <col min="8706" max="8711" width="2.625" style="10" customWidth="1"/>
    <col min="8712" max="8739" width="3.625" style="10" customWidth="1"/>
    <col min="8740" max="8960" width="2.25" style="10"/>
    <col min="8961" max="8961" width="2.25" style="10" customWidth="1"/>
    <col min="8962" max="8967" width="2.625" style="10" customWidth="1"/>
    <col min="8968" max="8995" width="3.625" style="10" customWidth="1"/>
    <col min="8996" max="9216" width="2.25" style="10"/>
    <col min="9217" max="9217" width="2.25" style="10" customWidth="1"/>
    <col min="9218" max="9223" width="2.625" style="10" customWidth="1"/>
    <col min="9224" max="9251" width="3.625" style="10" customWidth="1"/>
    <col min="9252" max="9472" width="2.25" style="10"/>
    <col min="9473" max="9473" width="2.25" style="10" customWidth="1"/>
    <col min="9474" max="9479" width="2.625" style="10" customWidth="1"/>
    <col min="9480" max="9507" width="3.625" style="10" customWidth="1"/>
    <col min="9508" max="9728" width="2.25" style="10"/>
    <col min="9729" max="9729" width="2.25" style="10" customWidth="1"/>
    <col min="9730" max="9735" width="2.625" style="10" customWidth="1"/>
    <col min="9736" max="9763" width="3.625" style="10" customWidth="1"/>
    <col min="9764" max="9984" width="2.25" style="10"/>
    <col min="9985" max="9985" width="2.25" style="10" customWidth="1"/>
    <col min="9986" max="9991" width="2.625" style="10" customWidth="1"/>
    <col min="9992" max="10019" width="3.625" style="10" customWidth="1"/>
    <col min="10020" max="10240" width="2.25" style="10"/>
    <col min="10241" max="10241" width="2.25" style="10" customWidth="1"/>
    <col min="10242" max="10247" width="2.625" style="10" customWidth="1"/>
    <col min="10248" max="10275" width="3.625" style="10" customWidth="1"/>
    <col min="10276" max="10496" width="2.25" style="10"/>
    <col min="10497" max="10497" width="2.25" style="10" customWidth="1"/>
    <col min="10498" max="10503" width="2.625" style="10" customWidth="1"/>
    <col min="10504" max="10531" width="3.625" style="10" customWidth="1"/>
    <col min="10532" max="10752" width="2.25" style="10"/>
    <col min="10753" max="10753" width="2.25" style="10" customWidth="1"/>
    <col min="10754" max="10759" width="2.625" style="10" customWidth="1"/>
    <col min="10760" max="10787" width="3.625" style="10" customWidth="1"/>
    <col min="10788" max="11008" width="2.25" style="10"/>
    <col min="11009" max="11009" width="2.25" style="10" customWidth="1"/>
    <col min="11010" max="11015" width="2.625" style="10" customWidth="1"/>
    <col min="11016" max="11043" width="3.625" style="10" customWidth="1"/>
    <col min="11044" max="11264" width="2.25" style="10"/>
    <col min="11265" max="11265" width="2.25" style="10" customWidth="1"/>
    <col min="11266" max="11271" width="2.625" style="10" customWidth="1"/>
    <col min="11272" max="11299" width="3.625" style="10" customWidth="1"/>
    <col min="11300" max="11520" width="2.25" style="10"/>
    <col min="11521" max="11521" width="2.25" style="10" customWidth="1"/>
    <col min="11522" max="11527" width="2.625" style="10" customWidth="1"/>
    <col min="11528" max="11555" width="3.625" style="10" customWidth="1"/>
    <col min="11556" max="11776" width="2.25" style="10"/>
    <col min="11777" max="11777" width="2.25" style="10" customWidth="1"/>
    <col min="11778" max="11783" width="2.625" style="10" customWidth="1"/>
    <col min="11784" max="11811" width="3.625" style="10" customWidth="1"/>
    <col min="11812" max="12032" width="2.25" style="10"/>
    <col min="12033" max="12033" width="2.25" style="10" customWidth="1"/>
    <col min="12034" max="12039" width="2.625" style="10" customWidth="1"/>
    <col min="12040" max="12067" width="3.625" style="10" customWidth="1"/>
    <col min="12068" max="12288" width="2.25" style="10"/>
    <col min="12289" max="12289" width="2.25" style="10" customWidth="1"/>
    <col min="12290" max="12295" width="2.625" style="10" customWidth="1"/>
    <col min="12296" max="12323" width="3.625" style="10" customWidth="1"/>
    <col min="12324" max="12544" width="2.25" style="10"/>
    <col min="12545" max="12545" width="2.25" style="10" customWidth="1"/>
    <col min="12546" max="12551" width="2.625" style="10" customWidth="1"/>
    <col min="12552" max="12579" width="3.625" style="10" customWidth="1"/>
    <col min="12580" max="12800" width="2.25" style="10"/>
    <col min="12801" max="12801" width="2.25" style="10" customWidth="1"/>
    <col min="12802" max="12807" width="2.625" style="10" customWidth="1"/>
    <col min="12808" max="12835" width="3.625" style="10" customWidth="1"/>
    <col min="12836" max="13056" width="2.25" style="10"/>
    <col min="13057" max="13057" width="2.25" style="10" customWidth="1"/>
    <col min="13058" max="13063" width="2.625" style="10" customWidth="1"/>
    <col min="13064" max="13091" width="3.625" style="10" customWidth="1"/>
    <col min="13092" max="13312" width="2.25" style="10"/>
    <col min="13313" max="13313" width="2.25" style="10" customWidth="1"/>
    <col min="13314" max="13319" width="2.625" style="10" customWidth="1"/>
    <col min="13320" max="13347" width="3.625" style="10" customWidth="1"/>
    <col min="13348" max="13568" width="2.25" style="10"/>
    <col min="13569" max="13569" width="2.25" style="10" customWidth="1"/>
    <col min="13570" max="13575" width="2.625" style="10" customWidth="1"/>
    <col min="13576" max="13603" width="3.625" style="10" customWidth="1"/>
    <col min="13604" max="13824" width="2.25" style="10"/>
    <col min="13825" max="13825" width="2.25" style="10" customWidth="1"/>
    <col min="13826" max="13831" width="2.625" style="10" customWidth="1"/>
    <col min="13832" max="13859" width="3.625" style="10" customWidth="1"/>
    <col min="13860" max="14080" width="2.25" style="10"/>
    <col min="14081" max="14081" width="2.25" style="10" customWidth="1"/>
    <col min="14082" max="14087" width="2.625" style="10" customWidth="1"/>
    <col min="14088" max="14115" width="3.625" style="10" customWidth="1"/>
    <col min="14116" max="14336" width="2.25" style="10"/>
    <col min="14337" max="14337" width="2.25" style="10" customWidth="1"/>
    <col min="14338" max="14343" width="2.625" style="10" customWidth="1"/>
    <col min="14344" max="14371" width="3.625" style="10" customWidth="1"/>
    <col min="14372" max="14592" width="2.25" style="10"/>
    <col min="14593" max="14593" width="2.25" style="10" customWidth="1"/>
    <col min="14594" max="14599" width="2.625" style="10" customWidth="1"/>
    <col min="14600" max="14627" width="3.625" style="10" customWidth="1"/>
    <col min="14628" max="14848" width="2.25" style="10"/>
    <col min="14849" max="14849" width="2.25" style="10" customWidth="1"/>
    <col min="14850" max="14855" width="2.625" style="10" customWidth="1"/>
    <col min="14856" max="14883" width="3.625" style="10" customWidth="1"/>
    <col min="14884" max="15104" width="2.25" style="10"/>
    <col min="15105" max="15105" width="2.25" style="10" customWidth="1"/>
    <col min="15106" max="15111" width="2.625" style="10" customWidth="1"/>
    <col min="15112" max="15139" width="3.625" style="10" customWidth="1"/>
    <col min="15140" max="15360" width="2.25" style="10"/>
    <col min="15361" max="15361" width="2.25" style="10" customWidth="1"/>
    <col min="15362" max="15367" width="2.625" style="10" customWidth="1"/>
    <col min="15368" max="15395" width="3.625" style="10" customWidth="1"/>
    <col min="15396" max="15616" width="2.25" style="10"/>
    <col min="15617" max="15617" width="2.25" style="10" customWidth="1"/>
    <col min="15618" max="15623" width="2.625" style="10" customWidth="1"/>
    <col min="15624" max="15651" width="3.625" style="10" customWidth="1"/>
    <col min="15652" max="15872" width="2.25" style="10"/>
    <col min="15873" max="15873" width="2.25" style="10" customWidth="1"/>
    <col min="15874" max="15879" width="2.625" style="10" customWidth="1"/>
    <col min="15880" max="15907" width="3.625" style="10" customWidth="1"/>
    <col min="15908" max="16128" width="2.25" style="10"/>
    <col min="16129" max="16129" width="2.25" style="10" customWidth="1"/>
    <col min="16130" max="16135" width="2.625" style="10" customWidth="1"/>
    <col min="16136" max="16163" width="3.625" style="10" customWidth="1"/>
    <col min="16164" max="16384" width="2.25" style="10"/>
  </cols>
  <sheetData>
    <row r="1" spans="1:36" ht="24" customHeight="1" x14ac:dyDescent="0.15">
      <c r="A1" s="242" t="s">
        <v>231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</row>
    <row r="2" spans="1:36" ht="18" customHeight="1" thickBot="1" x14ac:dyDescent="0.2"/>
    <row r="3" spans="1:36" ht="21.95" customHeight="1" x14ac:dyDescent="0.15">
      <c r="B3" s="251" t="s">
        <v>232</v>
      </c>
      <c r="C3" s="251"/>
      <c r="D3" s="251"/>
      <c r="E3" s="251"/>
      <c r="F3" s="251"/>
      <c r="G3" s="252"/>
      <c r="H3" s="245" t="s">
        <v>233</v>
      </c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6"/>
    </row>
    <row r="4" spans="1:36" ht="21.95" customHeight="1" x14ac:dyDescent="0.15">
      <c r="B4" s="381"/>
      <c r="C4" s="381"/>
      <c r="D4" s="381"/>
      <c r="E4" s="381"/>
      <c r="F4" s="381"/>
      <c r="G4" s="382"/>
      <c r="H4" s="248" t="s">
        <v>234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 t="s">
        <v>235</v>
      </c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 t="s">
        <v>236</v>
      </c>
      <c r="AG4" s="248"/>
      <c r="AH4" s="248"/>
      <c r="AI4" s="249"/>
    </row>
    <row r="5" spans="1:36" ht="21.95" customHeight="1" x14ac:dyDescent="0.15">
      <c r="B5" s="254"/>
      <c r="C5" s="254"/>
      <c r="D5" s="254"/>
      <c r="E5" s="254"/>
      <c r="F5" s="254"/>
      <c r="G5" s="255"/>
      <c r="H5" s="248" t="s">
        <v>237</v>
      </c>
      <c r="I5" s="248"/>
      <c r="J5" s="248"/>
      <c r="K5" s="248"/>
      <c r="L5" s="248" t="s">
        <v>3</v>
      </c>
      <c r="M5" s="248"/>
      <c r="N5" s="248"/>
      <c r="O5" s="248"/>
      <c r="P5" s="248" t="s">
        <v>4</v>
      </c>
      <c r="Q5" s="248"/>
      <c r="R5" s="248"/>
      <c r="S5" s="248"/>
      <c r="T5" s="248" t="s">
        <v>237</v>
      </c>
      <c r="U5" s="248"/>
      <c r="V5" s="248"/>
      <c r="W5" s="248"/>
      <c r="X5" s="248" t="s">
        <v>3</v>
      </c>
      <c r="Y5" s="248"/>
      <c r="Z5" s="248"/>
      <c r="AA5" s="248"/>
      <c r="AB5" s="248" t="s">
        <v>4</v>
      </c>
      <c r="AC5" s="248"/>
      <c r="AD5" s="248"/>
      <c r="AE5" s="248"/>
      <c r="AF5" s="248"/>
      <c r="AG5" s="248"/>
      <c r="AH5" s="248"/>
      <c r="AI5" s="249"/>
      <c r="AJ5" s="57"/>
    </row>
    <row r="6" spans="1:36" ht="21.95" customHeight="1" x14ac:dyDescent="0.15">
      <c r="B6" s="261" t="s">
        <v>28</v>
      </c>
      <c r="C6" s="261"/>
      <c r="D6" s="373">
        <v>24</v>
      </c>
      <c r="E6" s="373"/>
      <c r="F6" s="261" t="s">
        <v>1</v>
      </c>
      <c r="G6" s="261"/>
      <c r="H6" s="385">
        <f t="shared" ref="H6:H11" si="0">SUM(L6:S6)</f>
        <v>347</v>
      </c>
      <c r="I6" s="386"/>
      <c r="J6" s="386"/>
      <c r="K6" s="386"/>
      <c r="L6" s="386">
        <v>181</v>
      </c>
      <c r="M6" s="386"/>
      <c r="N6" s="386"/>
      <c r="O6" s="386"/>
      <c r="P6" s="386">
        <v>166</v>
      </c>
      <c r="Q6" s="386"/>
      <c r="R6" s="386"/>
      <c r="S6" s="386"/>
      <c r="T6" s="386">
        <f t="shared" ref="T6:T11" si="1">X6+AB6</f>
        <v>1010</v>
      </c>
      <c r="U6" s="386"/>
      <c r="V6" s="386"/>
      <c r="W6" s="386"/>
      <c r="X6" s="386">
        <v>531</v>
      </c>
      <c r="Y6" s="386"/>
      <c r="Z6" s="386"/>
      <c r="AA6" s="386"/>
      <c r="AB6" s="386">
        <v>479</v>
      </c>
      <c r="AC6" s="386"/>
      <c r="AD6" s="386"/>
      <c r="AE6" s="386"/>
      <c r="AF6" s="384">
        <f t="shared" ref="AF6:AF11" si="2">H6-T6</f>
        <v>-663</v>
      </c>
      <c r="AG6" s="384"/>
      <c r="AH6" s="384"/>
      <c r="AI6" s="384"/>
    </row>
    <row r="7" spans="1:36" ht="21.95" customHeight="1" x14ac:dyDescent="0.15">
      <c r="B7" s="261"/>
      <c r="C7" s="261"/>
      <c r="D7" s="373">
        <v>25</v>
      </c>
      <c r="E7" s="373"/>
      <c r="F7" s="261"/>
      <c r="G7" s="261"/>
      <c r="H7" s="240">
        <f t="shared" si="0"/>
        <v>330</v>
      </c>
      <c r="I7" s="241"/>
      <c r="J7" s="241"/>
      <c r="K7" s="241"/>
      <c r="L7" s="241">
        <v>166</v>
      </c>
      <c r="M7" s="241"/>
      <c r="N7" s="241"/>
      <c r="O7" s="241"/>
      <c r="P7" s="241">
        <v>164</v>
      </c>
      <c r="Q7" s="241"/>
      <c r="R7" s="241"/>
      <c r="S7" s="241"/>
      <c r="T7" s="236">
        <f t="shared" si="1"/>
        <v>1036</v>
      </c>
      <c r="U7" s="236"/>
      <c r="V7" s="236"/>
      <c r="W7" s="236"/>
      <c r="X7" s="236">
        <v>547</v>
      </c>
      <c r="Y7" s="236"/>
      <c r="Z7" s="236"/>
      <c r="AA7" s="236"/>
      <c r="AB7" s="236">
        <v>489</v>
      </c>
      <c r="AC7" s="236"/>
      <c r="AD7" s="236"/>
      <c r="AE7" s="236"/>
      <c r="AF7" s="374">
        <f t="shared" si="2"/>
        <v>-706</v>
      </c>
      <c r="AG7" s="374"/>
      <c r="AH7" s="374"/>
      <c r="AI7" s="374"/>
    </row>
    <row r="8" spans="1:36" ht="21.95" customHeight="1" x14ac:dyDescent="0.15">
      <c r="B8" s="261"/>
      <c r="C8" s="261"/>
      <c r="D8" s="373">
        <v>26</v>
      </c>
      <c r="E8" s="373"/>
      <c r="F8" s="261"/>
      <c r="G8" s="261"/>
      <c r="H8" s="240">
        <f t="shared" si="0"/>
        <v>301</v>
      </c>
      <c r="I8" s="241"/>
      <c r="J8" s="241"/>
      <c r="K8" s="241"/>
      <c r="L8" s="241">
        <v>160</v>
      </c>
      <c r="M8" s="241"/>
      <c r="N8" s="241"/>
      <c r="O8" s="241"/>
      <c r="P8" s="241">
        <v>141</v>
      </c>
      <c r="Q8" s="241"/>
      <c r="R8" s="241"/>
      <c r="S8" s="241"/>
      <c r="T8" s="236">
        <f t="shared" si="1"/>
        <v>964</v>
      </c>
      <c r="U8" s="236"/>
      <c r="V8" s="236"/>
      <c r="W8" s="236"/>
      <c r="X8" s="236">
        <v>499</v>
      </c>
      <c r="Y8" s="236"/>
      <c r="Z8" s="236"/>
      <c r="AA8" s="236"/>
      <c r="AB8" s="236">
        <v>465</v>
      </c>
      <c r="AC8" s="236"/>
      <c r="AD8" s="236"/>
      <c r="AE8" s="236"/>
      <c r="AF8" s="374">
        <f t="shared" si="2"/>
        <v>-663</v>
      </c>
      <c r="AG8" s="374"/>
      <c r="AH8" s="374"/>
      <c r="AI8" s="374"/>
    </row>
    <row r="9" spans="1:36" ht="21.95" customHeight="1" x14ac:dyDescent="0.15">
      <c r="B9" s="261"/>
      <c r="C9" s="261"/>
      <c r="D9" s="373">
        <v>27</v>
      </c>
      <c r="E9" s="373"/>
      <c r="F9" s="261"/>
      <c r="G9" s="261"/>
      <c r="H9" s="240">
        <f t="shared" si="0"/>
        <v>299</v>
      </c>
      <c r="I9" s="241"/>
      <c r="J9" s="241"/>
      <c r="K9" s="241"/>
      <c r="L9" s="241">
        <v>160</v>
      </c>
      <c r="M9" s="241"/>
      <c r="N9" s="241"/>
      <c r="O9" s="241"/>
      <c r="P9" s="241">
        <v>139</v>
      </c>
      <c r="Q9" s="241"/>
      <c r="R9" s="241"/>
      <c r="S9" s="241"/>
      <c r="T9" s="236">
        <f t="shared" si="1"/>
        <v>1011</v>
      </c>
      <c r="U9" s="236"/>
      <c r="V9" s="236"/>
      <c r="W9" s="236"/>
      <c r="X9" s="236">
        <v>527</v>
      </c>
      <c r="Y9" s="236"/>
      <c r="Z9" s="236"/>
      <c r="AA9" s="236"/>
      <c r="AB9" s="236">
        <v>484</v>
      </c>
      <c r="AC9" s="236"/>
      <c r="AD9" s="236"/>
      <c r="AE9" s="236"/>
      <c r="AF9" s="374">
        <f t="shared" si="2"/>
        <v>-712</v>
      </c>
      <c r="AG9" s="374"/>
      <c r="AH9" s="374"/>
      <c r="AI9" s="374"/>
    </row>
    <row r="10" spans="1:36" ht="21.95" customHeight="1" x14ac:dyDescent="0.15">
      <c r="B10" s="261"/>
      <c r="C10" s="261"/>
      <c r="D10" s="373">
        <v>28</v>
      </c>
      <c r="E10" s="373"/>
      <c r="F10" s="261"/>
      <c r="G10" s="261"/>
      <c r="H10" s="240">
        <f t="shared" si="0"/>
        <v>257</v>
      </c>
      <c r="I10" s="241"/>
      <c r="J10" s="241"/>
      <c r="K10" s="241"/>
      <c r="L10" s="241">
        <v>122</v>
      </c>
      <c r="M10" s="241"/>
      <c r="N10" s="241"/>
      <c r="O10" s="241"/>
      <c r="P10" s="241">
        <v>135</v>
      </c>
      <c r="Q10" s="241"/>
      <c r="R10" s="241"/>
      <c r="S10" s="241"/>
      <c r="T10" s="236">
        <f t="shared" si="1"/>
        <v>952</v>
      </c>
      <c r="U10" s="236"/>
      <c r="V10" s="236"/>
      <c r="W10" s="236"/>
      <c r="X10" s="241">
        <v>482</v>
      </c>
      <c r="Y10" s="241"/>
      <c r="Z10" s="241"/>
      <c r="AA10" s="241"/>
      <c r="AB10" s="241">
        <v>470</v>
      </c>
      <c r="AC10" s="241"/>
      <c r="AD10" s="241"/>
      <c r="AE10" s="241"/>
      <c r="AF10" s="374">
        <f t="shared" si="2"/>
        <v>-695</v>
      </c>
      <c r="AG10" s="374"/>
      <c r="AH10" s="374"/>
      <c r="AI10" s="374"/>
    </row>
    <row r="11" spans="1:36" ht="21.95" customHeight="1" x14ac:dyDescent="0.15">
      <c r="B11" s="108"/>
      <c r="C11" s="108"/>
      <c r="D11" s="373">
        <v>29</v>
      </c>
      <c r="E11" s="373"/>
      <c r="F11" s="261"/>
      <c r="G11" s="261"/>
      <c r="H11" s="240">
        <f t="shared" si="0"/>
        <v>267</v>
      </c>
      <c r="I11" s="241"/>
      <c r="J11" s="241"/>
      <c r="K11" s="241"/>
      <c r="L11" s="241">
        <v>122</v>
      </c>
      <c r="M11" s="241"/>
      <c r="N11" s="241"/>
      <c r="O11" s="241"/>
      <c r="P11" s="241">
        <v>145</v>
      </c>
      <c r="Q11" s="241"/>
      <c r="R11" s="241"/>
      <c r="S11" s="241"/>
      <c r="T11" s="236">
        <f t="shared" si="1"/>
        <v>1000</v>
      </c>
      <c r="U11" s="236"/>
      <c r="V11" s="236"/>
      <c r="W11" s="236"/>
      <c r="X11" s="241">
        <v>504</v>
      </c>
      <c r="Y11" s="241"/>
      <c r="Z11" s="241"/>
      <c r="AA11" s="241"/>
      <c r="AB11" s="241">
        <v>496</v>
      </c>
      <c r="AC11" s="241"/>
      <c r="AD11" s="241"/>
      <c r="AE11" s="241"/>
      <c r="AF11" s="374">
        <f t="shared" si="2"/>
        <v>-733</v>
      </c>
      <c r="AG11" s="374"/>
      <c r="AH11" s="374"/>
      <c r="AI11" s="374"/>
    </row>
    <row r="12" spans="1:36" ht="10.5" customHeight="1" x14ac:dyDescent="0.15">
      <c r="B12" s="261"/>
      <c r="C12" s="261"/>
      <c r="D12" s="373"/>
      <c r="E12" s="373"/>
      <c r="F12" s="261"/>
      <c r="G12" s="261"/>
      <c r="H12" s="240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375"/>
      <c r="AG12" s="375"/>
      <c r="AH12" s="375"/>
      <c r="AI12" s="375"/>
    </row>
    <row r="13" spans="1:36" ht="21.95" customHeight="1" x14ac:dyDescent="0.15">
      <c r="B13" s="261"/>
      <c r="C13" s="261"/>
      <c r="D13" s="376">
        <v>30</v>
      </c>
      <c r="E13" s="376"/>
      <c r="F13" s="109"/>
      <c r="G13" s="109"/>
      <c r="H13" s="378">
        <f>SUM(H14:K25)</f>
        <v>207</v>
      </c>
      <c r="I13" s="379"/>
      <c r="J13" s="379"/>
      <c r="K13" s="379"/>
      <c r="L13" s="379">
        <f>SUM(L14:O25)</f>
        <v>92</v>
      </c>
      <c r="M13" s="379"/>
      <c r="N13" s="379"/>
      <c r="O13" s="379"/>
      <c r="P13" s="379">
        <f>SUM(P14:S25)</f>
        <v>115</v>
      </c>
      <c r="Q13" s="379"/>
      <c r="R13" s="379"/>
      <c r="S13" s="379"/>
      <c r="T13" s="379">
        <f>SUM(T14:W25)</f>
        <v>1048</v>
      </c>
      <c r="U13" s="379"/>
      <c r="V13" s="379"/>
      <c r="W13" s="379"/>
      <c r="X13" s="379">
        <f>SUM(X14:AA25)</f>
        <v>495</v>
      </c>
      <c r="Y13" s="379"/>
      <c r="Z13" s="379"/>
      <c r="AA13" s="379"/>
      <c r="AB13" s="379">
        <f>SUM(AB14:AE25)</f>
        <v>553</v>
      </c>
      <c r="AC13" s="379"/>
      <c r="AD13" s="379"/>
      <c r="AE13" s="379"/>
      <c r="AF13" s="383">
        <f>SUM(AF14:AI25)</f>
        <v>-841</v>
      </c>
      <c r="AG13" s="383"/>
      <c r="AH13" s="383"/>
      <c r="AI13" s="383"/>
    </row>
    <row r="14" spans="1:36" ht="21.95" customHeight="1" x14ac:dyDescent="0.15">
      <c r="B14" s="261"/>
      <c r="C14" s="261"/>
      <c r="D14" s="373">
        <v>1</v>
      </c>
      <c r="E14" s="373"/>
      <c r="F14" s="261" t="s">
        <v>238</v>
      </c>
      <c r="G14" s="261"/>
      <c r="H14" s="240">
        <f>SUM(L14:S14)</f>
        <v>15</v>
      </c>
      <c r="I14" s="241"/>
      <c r="J14" s="241"/>
      <c r="K14" s="241"/>
      <c r="L14" s="241">
        <v>4</v>
      </c>
      <c r="M14" s="241"/>
      <c r="N14" s="241"/>
      <c r="O14" s="241"/>
      <c r="P14" s="241">
        <v>11</v>
      </c>
      <c r="Q14" s="241"/>
      <c r="R14" s="241"/>
      <c r="S14" s="241"/>
      <c r="T14" s="236">
        <f>X14+AB14</f>
        <v>151</v>
      </c>
      <c r="U14" s="236"/>
      <c r="V14" s="236"/>
      <c r="W14" s="236"/>
      <c r="X14" s="236">
        <v>69</v>
      </c>
      <c r="Y14" s="236"/>
      <c r="Z14" s="236"/>
      <c r="AA14" s="236"/>
      <c r="AB14" s="236">
        <v>82</v>
      </c>
      <c r="AC14" s="236"/>
      <c r="AD14" s="236"/>
      <c r="AE14" s="236"/>
      <c r="AF14" s="374">
        <f>H14-T14</f>
        <v>-136</v>
      </c>
      <c r="AG14" s="374"/>
      <c r="AH14" s="374"/>
      <c r="AI14" s="374"/>
    </row>
    <row r="15" spans="1:36" ht="21.95" customHeight="1" x14ac:dyDescent="0.15">
      <c r="B15" s="261"/>
      <c r="C15" s="261"/>
      <c r="D15" s="373">
        <v>2</v>
      </c>
      <c r="E15" s="373"/>
      <c r="F15" s="261"/>
      <c r="G15" s="261"/>
      <c r="H15" s="240">
        <f t="shared" ref="H15:H25" si="3">SUM(L15:S15)</f>
        <v>17</v>
      </c>
      <c r="I15" s="241"/>
      <c r="J15" s="241"/>
      <c r="K15" s="241"/>
      <c r="L15" s="241">
        <v>10</v>
      </c>
      <c r="M15" s="241"/>
      <c r="N15" s="241"/>
      <c r="O15" s="241"/>
      <c r="P15" s="241">
        <v>7</v>
      </c>
      <c r="Q15" s="241"/>
      <c r="R15" s="241"/>
      <c r="S15" s="241"/>
      <c r="T15" s="236">
        <f t="shared" ref="T15:T25" si="4">X15+AB15</f>
        <v>95</v>
      </c>
      <c r="U15" s="236"/>
      <c r="V15" s="236"/>
      <c r="W15" s="236"/>
      <c r="X15" s="236">
        <v>47</v>
      </c>
      <c r="Y15" s="236"/>
      <c r="Z15" s="236"/>
      <c r="AA15" s="236"/>
      <c r="AB15" s="236">
        <v>48</v>
      </c>
      <c r="AC15" s="236"/>
      <c r="AD15" s="236"/>
      <c r="AE15" s="236"/>
      <c r="AF15" s="374">
        <f t="shared" ref="AF15:AF24" si="5">H15-T15</f>
        <v>-78</v>
      </c>
      <c r="AG15" s="374"/>
      <c r="AH15" s="374"/>
      <c r="AI15" s="374"/>
    </row>
    <row r="16" spans="1:36" ht="21.95" customHeight="1" x14ac:dyDescent="0.15">
      <c r="B16" s="261"/>
      <c r="C16" s="261"/>
      <c r="D16" s="373">
        <v>3</v>
      </c>
      <c r="E16" s="373"/>
      <c r="F16" s="261"/>
      <c r="G16" s="261"/>
      <c r="H16" s="240">
        <f t="shared" si="3"/>
        <v>18</v>
      </c>
      <c r="I16" s="241"/>
      <c r="J16" s="241"/>
      <c r="K16" s="241"/>
      <c r="L16" s="241">
        <v>8</v>
      </c>
      <c r="M16" s="241"/>
      <c r="N16" s="241"/>
      <c r="O16" s="241"/>
      <c r="P16" s="241">
        <v>10</v>
      </c>
      <c r="Q16" s="241"/>
      <c r="R16" s="241"/>
      <c r="S16" s="241"/>
      <c r="T16" s="236">
        <f t="shared" si="4"/>
        <v>73</v>
      </c>
      <c r="U16" s="236"/>
      <c r="V16" s="236"/>
      <c r="W16" s="236"/>
      <c r="X16" s="236">
        <v>35</v>
      </c>
      <c r="Y16" s="236"/>
      <c r="Z16" s="236"/>
      <c r="AA16" s="236"/>
      <c r="AB16" s="236">
        <v>38</v>
      </c>
      <c r="AC16" s="236"/>
      <c r="AD16" s="236"/>
      <c r="AE16" s="236"/>
      <c r="AF16" s="374">
        <f t="shared" si="5"/>
        <v>-55</v>
      </c>
      <c r="AG16" s="374"/>
      <c r="AH16" s="374"/>
      <c r="AI16" s="374"/>
    </row>
    <row r="17" spans="2:62" ht="21.95" customHeight="1" x14ac:dyDescent="0.15">
      <c r="B17" s="261"/>
      <c r="C17" s="261"/>
      <c r="D17" s="373">
        <v>4</v>
      </c>
      <c r="E17" s="373"/>
      <c r="F17" s="261"/>
      <c r="G17" s="261"/>
      <c r="H17" s="240">
        <f t="shared" si="3"/>
        <v>16</v>
      </c>
      <c r="I17" s="241"/>
      <c r="J17" s="241"/>
      <c r="K17" s="241"/>
      <c r="L17" s="241">
        <v>6</v>
      </c>
      <c r="M17" s="241"/>
      <c r="N17" s="241"/>
      <c r="O17" s="241"/>
      <c r="P17" s="241">
        <v>10</v>
      </c>
      <c r="Q17" s="241"/>
      <c r="R17" s="241"/>
      <c r="S17" s="241"/>
      <c r="T17" s="236">
        <f t="shared" si="4"/>
        <v>75</v>
      </c>
      <c r="U17" s="236"/>
      <c r="V17" s="236"/>
      <c r="W17" s="236"/>
      <c r="X17" s="236">
        <v>37</v>
      </c>
      <c r="Y17" s="236"/>
      <c r="Z17" s="236"/>
      <c r="AA17" s="236"/>
      <c r="AB17" s="236">
        <v>38</v>
      </c>
      <c r="AC17" s="236"/>
      <c r="AD17" s="236"/>
      <c r="AE17" s="236"/>
      <c r="AF17" s="374">
        <f t="shared" si="5"/>
        <v>-59</v>
      </c>
      <c r="AG17" s="374"/>
      <c r="AH17" s="374"/>
      <c r="AI17" s="374"/>
    </row>
    <row r="18" spans="2:62" ht="21.95" customHeight="1" x14ac:dyDescent="0.15">
      <c r="B18" s="261"/>
      <c r="C18" s="261"/>
      <c r="D18" s="373">
        <v>5</v>
      </c>
      <c r="E18" s="373"/>
      <c r="F18" s="261"/>
      <c r="G18" s="261"/>
      <c r="H18" s="240">
        <f t="shared" si="3"/>
        <v>13</v>
      </c>
      <c r="I18" s="241"/>
      <c r="J18" s="241"/>
      <c r="K18" s="241"/>
      <c r="L18" s="241">
        <v>4</v>
      </c>
      <c r="M18" s="241"/>
      <c r="N18" s="241"/>
      <c r="O18" s="241"/>
      <c r="P18" s="241">
        <v>9</v>
      </c>
      <c r="Q18" s="241"/>
      <c r="R18" s="241"/>
      <c r="S18" s="241"/>
      <c r="T18" s="236">
        <f t="shared" si="4"/>
        <v>89</v>
      </c>
      <c r="U18" s="236"/>
      <c r="V18" s="236"/>
      <c r="W18" s="236"/>
      <c r="X18" s="236">
        <v>43</v>
      </c>
      <c r="Y18" s="236"/>
      <c r="Z18" s="236"/>
      <c r="AA18" s="236"/>
      <c r="AB18" s="236">
        <v>46</v>
      </c>
      <c r="AC18" s="236"/>
      <c r="AD18" s="236"/>
      <c r="AE18" s="236"/>
      <c r="AF18" s="374">
        <f t="shared" si="5"/>
        <v>-76</v>
      </c>
      <c r="AG18" s="374"/>
      <c r="AH18" s="374"/>
      <c r="AI18" s="374"/>
    </row>
    <row r="19" spans="2:62" ht="21.95" customHeight="1" x14ac:dyDescent="0.15">
      <c r="B19" s="261"/>
      <c r="C19" s="261"/>
      <c r="D19" s="373">
        <v>6</v>
      </c>
      <c r="E19" s="373"/>
      <c r="F19" s="261"/>
      <c r="G19" s="261"/>
      <c r="H19" s="240">
        <f t="shared" si="3"/>
        <v>23</v>
      </c>
      <c r="I19" s="241"/>
      <c r="J19" s="241"/>
      <c r="K19" s="241"/>
      <c r="L19" s="241">
        <v>11</v>
      </c>
      <c r="M19" s="241"/>
      <c r="N19" s="241"/>
      <c r="O19" s="241"/>
      <c r="P19" s="241">
        <v>12</v>
      </c>
      <c r="Q19" s="241"/>
      <c r="R19" s="241"/>
      <c r="S19" s="241"/>
      <c r="T19" s="236">
        <f t="shared" si="4"/>
        <v>61</v>
      </c>
      <c r="U19" s="236"/>
      <c r="V19" s="236"/>
      <c r="W19" s="236"/>
      <c r="X19" s="236">
        <v>31</v>
      </c>
      <c r="Y19" s="236"/>
      <c r="Z19" s="236"/>
      <c r="AA19" s="236"/>
      <c r="AB19" s="236">
        <v>30</v>
      </c>
      <c r="AC19" s="236"/>
      <c r="AD19" s="236"/>
      <c r="AE19" s="236"/>
      <c r="AF19" s="374">
        <f t="shared" si="5"/>
        <v>-38</v>
      </c>
      <c r="AG19" s="374"/>
      <c r="AH19" s="374"/>
      <c r="AI19" s="374"/>
    </row>
    <row r="20" spans="2:62" ht="21.95" customHeight="1" x14ac:dyDescent="0.15">
      <c r="B20" s="261"/>
      <c r="C20" s="261"/>
      <c r="D20" s="373">
        <v>7</v>
      </c>
      <c r="E20" s="373"/>
      <c r="F20" s="261"/>
      <c r="G20" s="261"/>
      <c r="H20" s="240">
        <f t="shared" si="3"/>
        <v>15</v>
      </c>
      <c r="I20" s="241"/>
      <c r="J20" s="241"/>
      <c r="K20" s="241"/>
      <c r="L20" s="241">
        <v>6</v>
      </c>
      <c r="M20" s="241"/>
      <c r="N20" s="241"/>
      <c r="O20" s="241"/>
      <c r="P20" s="241">
        <v>9</v>
      </c>
      <c r="Q20" s="241"/>
      <c r="R20" s="241"/>
      <c r="S20" s="241"/>
      <c r="T20" s="236">
        <f t="shared" si="4"/>
        <v>84</v>
      </c>
      <c r="U20" s="236"/>
      <c r="V20" s="236"/>
      <c r="W20" s="236"/>
      <c r="X20" s="236">
        <v>34</v>
      </c>
      <c r="Y20" s="236"/>
      <c r="Z20" s="236"/>
      <c r="AA20" s="236"/>
      <c r="AB20" s="236">
        <v>50</v>
      </c>
      <c r="AC20" s="236"/>
      <c r="AD20" s="236"/>
      <c r="AE20" s="236"/>
      <c r="AF20" s="374">
        <f t="shared" si="5"/>
        <v>-69</v>
      </c>
      <c r="AG20" s="374"/>
      <c r="AH20" s="374"/>
      <c r="AI20" s="374"/>
    </row>
    <row r="21" spans="2:62" ht="21.95" customHeight="1" x14ac:dyDescent="0.15">
      <c r="B21" s="261"/>
      <c r="C21" s="261"/>
      <c r="D21" s="373">
        <v>8</v>
      </c>
      <c r="E21" s="373"/>
      <c r="F21" s="261"/>
      <c r="G21" s="261"/>
      <c r="H21" s="240">
        <f t="shared" si="3"/>
        <v>19</v>
      </c>
      <c r="I21" s="241"/>
      <c r="J21" s="241"/>
      <c r="K21" s="241"/>
      <c r="L21" s="241">
        <v>9</v>
      </c>
      <c r="M21" s="241"/>
      <c r="N21" s="241"/>
      <c r="O21" s="241"/>
      <c r="P21" s="241">
        <v>10</v>
      </c>
      <c r="Q21" s="241"/>
      <c r="R21" s="241"/>
      <c r="S21" s="241"/>
      <c r="T21" s="236">
        <f t="shared" si="4"/>
        <v>83</v>
      </c>
      <c r="U21" s="236"/>
      <c r="V21" s="236"/>
      <c r="W21" s="236"/>
      <c r="X21" s="236">
        <v>38</v>
      </c>
      <c r="Y21" s="236"/>
      <c r="Z21" s="236"/>
      <c r="AA21" s="236"/>
      <c r="AB21" s="236">
        <v>45</v>
      </c>
      <c r="AC21" s="236"/>
      <c r="AD21" s="236"/>
      <c r="AE21" s="236"/>
      <c r="AF21" s="374">
        <f t="shared" si="5"/>
        <v>-64</v>
      </c>
      <c r="AG21" s="374"/>
      <c r="AH21" s="374"/>
      <c r="AI21" s="374"/>
    </row>
    <row r="22" spans="2:62" ht="21.95" customHeight="1" x14ac:dyDescent="0.15">
      <c r="B22" s="261"/>
      <c r="C22" s="261"/>
      <c r="D22" s="373">
        <v>9</v>
      </c>
      <c r="E22" s="373"/>
      <c r="F22" s="261"/>
      <c r="G22" s="261"/>
      <c r="H22" s="240">
        <f t="shared" si="3"/>
        <v>20</v>
      </c>
      <c r="I22" s="241"/>
      <c r="J22" s="241"/>
      <c r="K22" s="241"/>
      <c r="L22" s="241">
        <v>11</v>
      </c>
      <c r="M22" s="241"/>
      <c r="N22" s="241"/>
      <c r="O22" s="241"/>
      <c r="P22" s="241">
        <v>9</v>
      </c>
      <c r="Q22" s="241"/>
      <c r="R22" s="241"/>
      <c r="S22" s="241"/>
      <c r="T22" s="236">
        <f t="shared" si="4"/>
        <v>72</v>
      </c>
      <c r="U22" s="236"/>
      <c r="V22" s="236"/>
      <c r="W22" s="236"/>
      <c r="X22" s="236">
        <v>34</v>
      </c>
      <c r="Y22" s="236"/>
      <c r="Z22" s="236"/>
      <c r="AA22" s="236"/>
      <c r="AB22" s="236">
        <v>38</v>
      </c>
      <c r="AC22" s="236"/>
      <c r="AD22" s="236"/>
      <c r="AE22" s="236"/>
      <c r="AF22" s="374">
        <f t="shared" si="5"/>
        <v>-52</v>
      </c>
      <c r="AG22" s="374"/>
      <c r="AH22" s="374"/>
      <c r="AI22" s="374"/>
    </row>
    <row r="23" spans="2:62" ht="21.95" customHeight="1" x14ac:dyDescent="0.15">
      <c r="B23" s="261"/>
      <c r="C23" s="261"/>
      <c r="D23" s="373">
        <v>10</v>
      </c>
      <c r="E23" s="373"/>
      <c r="F23" s="261"/>
      <c r="G23" s="261"/>
      <c r="H23" s="240">
        <f>SUM(L23:S23)</f>
        <v>16</v>
      </c>
      <c r="I23" s="241"/>
      <c r="J23" s="241"/>
      <c r="K23" s="241"/>
      <c r="L23" s="241">
        <v>5</v>
      </c>
      <c r="M23" s="241"/>
      <c r="N23" s="241"/>
      <c r="O23" s="241"/>
      <c r="P23" s="241">
        <v>11</v>
      </c>
      <c r="Q23" s="241"/>
      <c r="R23" s="241"/>
      <c r="S23" s="241"/>
      <c r="T23" s="236">
        <f t="shared" si="4"/>
        <v>102</v>
      </c>
      <c r="U23" s="236"/>
      <c r="V23" s="236"/>
      <c r="W23" s="236"/>
      <c r="X23" s="236">
        <v>46</v>
      </c>
      <c r="Y23" s="236"/>
      <c r="Z23" s="236"/>
      <c r="AA23" s="236"/>
      <c r="AB23" s="236">
        <v>56</v>
      </c>
      <c r="AC23" s="236"/>
      <c r="AD23" s="236"/>
      <c r="AE23" s="236"/>
      <c r="AF23" s="374">
        <f t="shared" si="5"/>
        <v>-86</v>
      </c>
      <c r="AG23" s="374"/>
      <c r="AH23" s="374"/>
      <c r="AI23" s="374"/>
    </row>
    <row r="24" spans="2:62" ht="21.95" customHeight="1" x14ac:dyDescent="0.15">
      <c r="B24" s="261"/>
      <c r="C24" s="261"/>
      <c r="D24" s="373">
        <v>11</v>
      </c>
      <c r="E24" s="373"/>
      <c r="F24" s="261"/>
      <c r="G24" s="261"/>
      <c r="H24" s="240">
        <f t="shared" si="3"/>
        <v>21</v>
      </c>
      <c r="I24" s="241"/>
      <c r="J24" s="241"/>
      <c r="K24" s="241"/>
      <c r="L24" s="241">
        <v>13</v>
      </c>
      <c r="M24" s="241"/>
      <c r="N24" s="241"/>
      <c r="O24" s="241"/>
      <c r="P24" s="241">
        <v>8</v>
      </c>
      <c r="Q24" s="241"/>
      <c r="R24" s="241"/>
      <c r="S24" s="241"/>
      <c r="T24" s="236">
        <f t="shared" si="4"/>
        <v>87</v>
      </c>
      <c r="U24" s="236"/>
      <c r="V24" s="236"/>
      <c r="W24" s="236"/>
      <c r="X24" s="236">
        <v>45</v>
      </c>
      <c r="Y24" s="236"/>
      <c r="Z24" s="236"/>
      <c r="AA24" s="236"/>
      <c r="AB24" s="236">
        <v>42</v>
      </c>
      <c r="AC24" s="236"/>
      <c r="AD24" s="236"/>
      <c r="AE24" s="236"/>
      <c r="AF24" s="374">
        <f t="shared" si="5"/>
        <v>-66</v>
      </c>
      <c r="AG24" s="374"/>
      <c r="AH24" s="374"/>
      <c r="AI24" s="374"/>
    </row>
    <row r="25" spans="2:62" ht="21.95" customHeight="1" x14ac:dyDescent="0.15">
      <c r="B25" s="368"/>
      <c r="C25" s="368"/>
      <c r="D25" s="369">
        <v>12</v>
      </c>
      <c r="E25" s="369"/>
      <c r="F25" s="368"/>
      <c r="G25" s="368"/>
      <c r="H25" s="370">
        <f t="shared" si="3"/>
        <v>14</v>
      </c>
      <c r="I25" s="267"/>
      <c r="J25" s="267"/>
      <c r="K25" s="267"/>
      <c r="L25" s="267">
        <v>5</v>
      </c>
      <c r="M25" s="267"/>
      <c r="N25" s="267"/>
      <c r="O25" s="267"/>
      <c r="P25" s="267">
        <v>9</v>
      </c>
      <c r="Q25" s="267"/>
      <c r="R25" s="267"/>
      <c r="S25" s="267"/>
      <c r="T25" s="267">
        <f t="shared" si="4"/>
        <v>76</v>
      </c>
      <c r="U25" s="267"/>
      <c r="V25" s="267"/>
      <c r="W25" s="267"/>
      <c r="X25" s="267">
        <v>36</v>
      </c>
      <c r="Y25" s="267"/>
      <c r="Z25" s="267"/>
      <c r="AA25" s="267"/>
      <c r="AB25" s="267">
        <v>40</v>
      </c>
      <c r="AC25" s="267"/>
      <c r="AD25" s="267"/>
      <c r="AE25" s="267"/>
      <c r="AF25" s="364">
        <f>H25-T25</f>
        <v>-62</v>
      </c>
      <c r="AG25" s="364"/>
      <c r="AH25" s="364"/>
      <c r="AI25" s="364"/>
    </row>
    <row r="27" spans="2:62" ht="15" thickBot="1" x14ac:dyDescent="0.2"/>
    <row r="28" spans="2:62" ht="21.95" customHeight="1" x14ac:dyDescent="0.15">
      <c r="B28" s="251" t="s">
        <v>232</v>
      </c>
      <c r="C28" s="251"/>
      <c r="D28" s="251"/>
      <c r="E28" s="251"/>
      <c r="F28" s="251"/>
      <c r="G28" s="252"/>
      <c r="H28" s="245" t="s">
        <v>239</v>
      </c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6"/>
    </row>
    <row r="29" spans="2:62" ht="21.95" customHeight="1" x14ac:dyDescent="0.15">
      <c r="B29" s="381"/>
      <c r="C29" s="381"/>
      <c r="D29" s="381"/>
      <c r="E29" s="381"/>
      <c r="F29" s="381"/>
      <c r="G29" s="382"/>
      <c r="H29" s="248" t="s">
        <v>240</v>
      </c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 t="s">
        <v>241</v>
      </c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 t="s">
        <v>242</v>
      </c>
      <c r="AG29" s="248"/>
      <c r="AH29" s="248"/>
      <c r="AI29" s="249"/>
    </row>
    <row r="30" spans="2:62" ht="21.95" customHeight="1" x14ac:dyDescent="0.15">
      <c r="B30" s="254"/>
      <c r="C30" s="254"/>
      <c r="D30" s="254"/>
      <c r="E30" s="254"/>
      <c r="F30" s="254"/>
      <c r="G30" s="255"/>
      <c r="H30" s="248" t="s">
        <v>237</v>
      </c>
      <c r="I30" s="248"/>
      <c r="J30" s="248"/>
      <c r="K30" s="248"/>
      <c r="L30" s="248" t="s">
        <v>3</v>
      </c>
      <c r="M30" s="248"/>
      <c r="N30" s="248"/>
      <c r="O30" s="248"/>
      <c r="P30" s="248" t="s">
        <v>4</v>
      </c>
      <c r="Q30" s="248"/>
      <c r="R30" s="248"/>
      <c r="S30" s="248"/>
      <c r="T30" s="248" t="s">
        <v>237</v>
      </c>
      <c r="U30" s="248"/>
      <c r="V30" s="248"/>
      <c r="W30" s="248"/>
      <c r="X30" s="248" t="s">
        <v>3</v>
      </c>
      <c r="Y30" s="248"/>
      <c r="Z30" s="248"/>
      <c r="AA30" s="248"/>
      <c r="AB30" s="248" t="s">
        <v>4</v>
      </c>
      <c r="AC30" s="248"/>
      <c r="AD30" s="248"/>
      <c r="AE30" s="248"/>
      <c r="AF30" s="248"/>
      <c r="AG30" s="248"/>
      <c r="AH30" s="248"/>
      <c r="AI30" s="249"/>
    </row>
    <row r="31" spans="2:62" ht="21.95" customHeight="1" x14ac:dyDescent="0.15">
      <c r="B31" s="261" t="s">
        <v>28</v>
      </c>
      <c r="C31" s="261"/>
      <c r="D31" s="373">
        <v>24</v>
      </c>
      <c r="E31" s="373"/>
      <c r="F31" s="261" t="s">
        <v>1</v>
      </c>
      <c r="G31" s="261"/>
      <c r="H31" s="240">
        <f t="shared" ref="H31:H36" si="6">L31+P31</f>
        <v>1701</v>
      </c>
      <c r="I31" s="241"/>
      <c r="J31" s="241"/>
      <c r="K31" s="241"/>
      <c r="L31" s="241">
        <v>956</v>
      </c>
      <c r="M31" s="241"/>
      <c r="N31" s="241"/>
      <c r="O31" s="241"/>
      <c r="P31" s="241">
        <v>745</v>
      </c>
      <c r="Q31" s="241"/>
      <c r="R31" s="241"/>
      <c r="S31" s="241"/>
      <c r="T31" s="236">
        <f t="shared" ref="T31:T36" si="7">X31+AB31</f>
        <v>2162</v>
      </c>
      <c r="U31" s="236"/>
      <c r="V31" s="236"/>
      <c r="W31" s="236"/>
      <c r="X31" s="236">
        <v>1142</v>
      </c>
      <c r="Y31" s="236"/>
      <c r="Z31" s="236"/>
      <c r="AA31" s="236"/>
      <c r="AB31" s="236">
        <v>1020</v>
      </c>
      <c r="AC31" s="236"/>
      <c r="AD31" s="236"/>
      <c r="AE31" s="236"/>
      <c r="AF31" s="374">
        <f t="shared" ref="AF31:AF36" si="8">H31-T31</f>
        <v>-461</v>
      </c>
      <c r="AG31" s="374"/>
      <c r="AH31" s="374"/>
      <c r="AI31" s="374"/>
      <c r="AM31" s="110"/>
      <c r="AN31" s="110"/>
      <c r="AO31" s="110"/>
      <c r="AP31" s="110"/>
      <c r="AQ31" s="110"/>
      <c r="AR31" s="110"/>
      <c r="AS31" s="110"/>
      <c r="AT31" s="110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2"/>
      <c r="BH31" s="112"/>
      <c r="BI31" s="112"/>
      <c r="BJ31" s="112"/>
    </row>
    <row r="32" spans="2:62" ht="21.95" customHeight="1" x14ac:dyDescent="0.15">
      <c r="B32" s="261"/>
      <c r="C32" s="261"/>
      <c r="D32" s="373">
        <v>25</v>
      </c>
      <c r="E32" s="373"/>
      <c r="F32" s="261"/>
      <c r="G32" s="261"/>
      <c r="H32" s="240">
        <f t="shared" si="6"/>
        <v>1727</v>
      </c>
      <c r="I32" s="241"/>
      <c r="J32" s="241"/>
      <c r="K32" s="241"/>
      <c r="L32" s="241">
        <v>965</v>
      </c>
      <c r="M32" s="241"/>
      <c r="N32" s="241"/>
      <c r="O32" s="241"/>
      <c r="P32" s="241">
        <v>762</v>
      </c>
      <c r="Q32" s="241"/>
      <c r="R32" s="241"/>
      <c r="S32" s="241"/>
      <c r="T32" s="236">
        <f t="shared" si="7"/>
        <v>2275</v>
      </c>
      <c r="U32" s="236"/>
      <c r="V32" s="236"/>
      <c r="W32" s="236"/>
      <c r="X32" s="236">
        <v>1215</v>
      </c>
      <c r="Y32" s="236"/>
      <c r="Z32" s="236"/>
      <c r="AA32" s="236"/>
      <c r="AB32" s="236">
        <v>1060</v>
      </c>
      <c r="AC32" s="236"/>
      <c r="AD32" s="236"/>
      <c r="AE32" s="236"/>
      <c r="AF32" s="374">
        <f t="shared" si="8"/>
        <v>-548</v>
      </c>
      <c r="AG32" s="374"/>
      <c r="AH32" s="374"/>
      <c r="AI32" s="374"/>
      <c r="AM32" s="110"/>
      <c r="AN32" s="110"/>
      <c r="AO32" s="110"/>
      <c r="AP32" s="110"/>
      <c r="AQ32" s="110"/>
      <c r="AR32" s="110"/>
      <c r="AS32" s="110"/>
      <c r="AT32" s="110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2"/>
      <c r="BH32" s="112"/>
      <c r="BI32" s="112"/>
      <c r="BJ32" s="112"/>
    </row>
    <row r="33" spans="2:62" ht="21.95" customHeight="1" x14ac:dyDescent="0.15">
      <c r="B33" s="261"/>
      <c r="C33" s="261"/>
      <c r="D33" s="373">
        <v>26</v>
      </c>
      <c r="E33" s="373"/>
      <c r="F33" s="261"/>
      <c r="G33" s="261"/>
      <c r="H33" s="240">
        <f t="shared" si="6"/>
        <v>1726</v>
      </c>
      <c r="I33" s="241"/>
      <c r="J33" s="241"/>
      <c r="K33" s="241"/>
      <c r="L33" s="241">
        <v>974</v>
      </c>
      <c r="M33" s="241"/>
      <c r="N33" s="241"/>
      <c r="O33" s="241"/>
      <c r="P33" s="241">
        <v>752</v>
      </c>
      <c r="Q33" s="241"/>
      <c r="R33" s="241"/>
      <c r="S33" s="241"/>
      <c r="T33" s="236">
        <f t="shared" si="7"/>
        <v>2289</v>
      </c>
      <c r="U33" s="236"/>
      <c r="V33" s="236"/>
      <c r="W33" s="236"/>
      <c r="X33" s="236">
        <v>1228</v>
      </c>
      <c r="Y33" s="236"/>
      <c r="Z33" s="236"/>
      <c r="AA33" s="236"/>
      <c r="AB33" s="236">
        <v>1061</v>
      </c>
      <c r="AC33" s="236"/>
      <c r="AD33" s="236"/>
      <c r="AE33" s="236"/>
      <c r="AF33" s="374">
        <f t="shared" si="8"/>
        <v>-563</v>
      </c>
      <c r="AG33" s="374"/>
      <c r="AH33" s="374"/>
      <c r="AI33" s="374"/>
      <c r="AM33" s="110"/>
      <c r="AN33" s="110"/>
      <c r="AO33" s="110"/>
      <c r="AP33" s="110"/>
      <c r="AQ33" s="110"/>
      <c r="AR33" s="110"/>
      <c r="AS33" s="110"/>
      <c r="AT33" s="110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2"/>
      <c r="BH33" s="112"/>
      <c r="BI33" s="112"/>
      <c r="BJ33" s="112"/>
    </row>
    <row r="34" spans="2:62" ht="21.95" customHeight="1" x14ac:dyDescent="0.15">
      <c r="B34" s="261"/>
      <c r="C34" s="261"/>
      <c r="D34" s="373">
        <v>27</v>
      </c>
      <c r="E34" s="373"/>
      <c r="F34" s="261"/>
      <c r="G34" s="261"/>
      <c r="H34" s="240">
        <f t="shared" si="6"/>
        <v>2047</v>
      </c>
      <c r="I34" s="241"/>
      <c r="J34" s="241"/>
      <c r="K34" s="241"/>
      <c r="L34" s="241">
        <v>1128</v>
      </c>
      <c r="M34" s="241"/>
      <c r="N34" s="241"/>
      <c r="O34" s="241"/>
      <c r="P34" s="241">
        <v>919</v>
      </c>
      <c r="Q34" s="241"/>
      <c r="R34" s="241"/>
      <c r="S34" s="241"/>
      <c r="T34" s="236">
        <f t="shared" si="7"/>
        <v>2295</v>
      </c>
      <c r="U34" s="236"/>
      <c r="V34" s="236"/>
      <c r="W34" s="236"/>
      <c r="X34" s="236">
        <v>1221</v>
      </c>
      <c r="Y34" s="236"/>
      <c r="Z34" s="236"/>
      <c r="AA34" s="236"/>
      <c r="AB34" s="236">
        <v>1074</v>
      </c>
      <c r="AC34" s="236"/>
      <c r="AD34" s="236"/>
      <c r="AE34" s="236"/>
      <c r="AF34" s="374">
        <f t="shared" si="8"/>
        <v>-248</v>
      </c>
      <c r="AG34" s="374"/>
      <c r="AH34" s="374"/>
      <c r="AI34" s="374"/>
      <c r="AM34" s="110"/>
      <c r="AN34" s="110"/>
      <c r="AO34" s="110"/>
      <c r="AP34" s="110"/>
      <c r="AQ34" s="110"/>
      <c r="AR34" s="110"/>
      <c r="AS34" s="110"/>
      <c r="AT34" s="110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2"/>
      <c r="BH34" s="112"/>
      <c r="BI34" s="112"/>
      <c r="BJ34" s="112"/>
    </row>
    <row r="35" spans="2:62" ht="21.95" customHeight="1" x14ac:dyDescent="0.15">
      <c r="B35" s="261"/>
      <c r="C35" s="261"/>
      <c r="D35" s="373">
        <v>28</v>
      </c>
      <c r="E35" s="373"/>
      <c r="F35" s="261"/>
      <c r="G35" s="261"/>
      <c r="H35" s="240">
        <f t="shared" si="6"/>
        <v>1601</v>
      </c>
      <c r="I35" s="241"/>
      <c r="J35" s="241"/>
      <c r="K35" s="241"/>
      <c r="L35" s="241">
        <v>942</v>
      </c>
      <c r="M35" s="241"/>
      <c r="N35" s="241"/>
      <c r="O35" s="241"/>
      <c r="P35" s="241">
        <v>659</v>
      </c>
      <c r="Q35" s="241"/>
      <c r="R35" s="241"/>
      <c r="S35" s="241"/>
      <c r="T35" s="236">
        <f t="shared" si="7"/>
        <v>2097</v>
      </c>
      <c r="U35" s="236"/>
      <c r="V35" s="236"/>
      <c r="W35" s="236"/>
      <c r="X35" s="236">
        <v>1160</v>
      </c>
      <c r="Y35" s="236"/>
      <c r="Z35" s="236"/>
      <c r="AA35" s="236"/>
      <c r="AB35" s="236">
        <v>937</v>
      </c>
      <c r="AC35" s="236"/>
      <c r="AD35" s="236"/>
      <c r="AE35" s="236"/>
      <c r="AF35" s="374">
        <f t="shared" si="8"/>
        <v>-496</v>
      </c>
      <c r="AG35" s="374"/>
      <c r="AH35" s="374"/>
      <c r="AI35" s="374"/>
      <c r="AM35" s="110"/>
      <c r="AN35" s="110"/>
      <c r="AO35" s="110"/>
      <c r="AP35" s="110"/>
      <c r="AQ35" s="110"/>
      <c r="AR35" s="110"/>
      <c r="AS35" s="110"/>
      <c r="AT35" s="110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2"/>
      <c r="BH35" s="112"/>
      <c r="BI35" s="112"/>
      <c r="BJ35" s="112"/>
    </row>
    <row r="36" spans="2:62" ht="21.95" customHeight="1" x14ac:dyDescent="0.15">
      <c r="B36" s="108"/>
      <c r="C36" s="108"/>
      <c r="D36" s="373">
        <v>29</v>
      </c>
      <c r="E36" s="373"/>
      <c r="F36" s="108"/>
      <c r="G36" s="108"/>
      <c r="H36" s="240">
        <f t="shared" si="6"/>
        <v>1681</v>
      </c>
      <c r="I36" s="241"/>
      <c r="J36" s="241"/>
      <c r="K36" s="241"/>
      <c r="L36" s="241">
        <v>972</v>
      </c>
      <c r="M36" s="241"/>
      <c r="N36" s="241"/>
      <c r="O36" s="241"/>
      <c r="P36" s="241">
        <v>709</v>
      </c>
      <c r="Q36" s="241"/>
      <c r="R36" s="241"/>
      <c r="S36" s="241"/>
      <c r="T36" s="236">
        <f t="shared" si="7"/>
        <v>2245</v>
      </c>
      <c r="U36" s="236"/>
      <c r="V36" s="236"/>
      <c r="W36" s="236"/>
      <c r="X36" s="236">
        <v>1239</v>
      </c>
      <c r="Y36" s="236"/>
      <c r="Z36" s="236"/>
      <c r="AA36" s="236"/>
      <c r="AB36" s="236">
        <v>1006</v>
      </c>
      <c r="AC36" s="236"/>
      <c r="AD36" s="236"/>
      <c r="AE36" s="236"/>
      <c r="AF36" s="374">
        <f t="shared" si="8"/>
        <v>-564</v>
      </c>
      <c r="AG36" s="374"/>
      <c r="AH36" s="374"/>
      <c r="AI36" s="374"/>
      <c r="AM36" s="110"/>
      <c r="AN36" s="110"/>
      <c r="AO36" s="110"/>
      <c r="AP36" s="110"/>
      <c r="AQ36" s="110"/>
      <c r="AR36" s="110"/>
      <c r="AS36" s="110"/>
      <c r="AT36" s="110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2"/>
      <c r="BH36" s="112"/>
      <c r="BI36" s="112"/>
      <c r="BJ36" s="112"/>
    </row>
    <row r="37" spans="2:62" ht="10.5" customHeight="1" x14ac:dyDescent="0.15">
      <c r="B37" s="261"/>
      <c r="C37" s="261"/>
      <c r="D37" s="373"/>
      <c r="E37" s="373"/>
      <c r="F37" s="261"/>
      <c r="G37" s="261"/>
      <c r="H37" s="240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375"/>
      <c r="AG37" s="375"/>
      <c r="AH37" s="375"/>
      <c r="AI37" s="375"/>
      <c r="AM37" s="110"/>
      <c r="AN37" s="110"/>
      <c r="AO37" s="110"/>
      <c r="AP37" s="110"/>
      <c r="AQ37" s="110"/>
      <c r="AR37" s="110"/>
      <c r="AS37" s="110"/>
      <c r="AT37" s="110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3"/>
      <c r="BH37" s="113"/>
      <c r="BI37" s="113"/>
      <c r="BJ37" s="113"/>
    </row>
    <row r="38" spans="2:62" ht="21.95" customHeight="1" x14ac:dyDescent="0.15">
      <c r="B38" s="261"/>
      <c r="C38" s="261"/>
      <c r="D38" s="376">
        <v>30</v>
      </c>
      <c r="E38" s="376"/>
      <c r="F38" s="377"/>
      <c r="G38" s="377"/>
      <c r="H38" s="378">
        <f>SUM(H39:K50)</f>
        <v>1645</v>
      </c>
      <c r="I38" s="379"/>
      <c r="J38" s="379"/>
      <c r="K38" s="379"/>
      <c r="L38" s="379">
        <f>SUM(L39:O50)</f>
        <v>952</v>
      </c>
      <c r="M38" s="379"/>
      <c r="N38" s="379"/>
      <c r="O38" s="379"/>
      <c r="P38" s="379">
        <f>SUM(P39:S50)</f>
        <v>693</v>
      </c>
      <c r="Q38" s="379"/>
      <c r="R38" s="379"/>
      <c r="S38" s="379"/>
      <c r="T38" s="379">
        <f>SUM(T39:W50)</f>
        <v>2178</v>
      </c>
      <c r="U38" s="379"/>
      <c r="V38" s="379"/>
      <c r="W38" s="379"/>
      <c r="X38" s="379">
        <f>SUM(X39:AA50)</f>
        <v>1188</v>
      </c>
      <c r="Y38" s="379"/>
      <c r="Z38" s="379"/>
      <c r="AA38" s="379"/>
      <c r="AB38" s="379">
        <f>SUM(AB39:AE50)</f>
        <v>990</v>
      </c>
      <c r="AC38" s="379"/>
      <c r="AD38" s="379"/>
      <c r="AE38" s="379"/>
      <c r="AF38" s="380">
        <f>SUM(AF39:AI50)</f>
        <v>-533</v>
      </c>
      <c r="AG38" s="380"/>
      <c r="AH38" s="380"/>
      <c r="AI38" s="380"/>
    </row>
    <row r="39" spans="2:62" ht="21.95" customHeight="1" x14ac:dyDescent="0.15">
      <c r="B39" s="261"/>
      <c r="C39" s="261"/>
      <c r="D39" s="373">
        <v>1</v>
      </c>
      <c r="E39" s="373"/>
      <c r="F39" s="261" t="s">
        <v>238</v>
      </c>
      <c r="G39" s="261"/>
      <c r="H39" s="240">
        <f>SUM(L39:S39)</f>
        <v>113</v>
      </c>
      <c r="I39" s="241"/>
      <c r="J39" s="241"/>
      <c r="K39" s="241"/>
      <c r="L39" s="241">
        <v>67</v>
      </c>
      <c r="M39" s="241"/>
      <c r="N39" s="241"/>
      <c r="O39" s="241"/>
      <c r="P39" s="241">
        <v>46</v>
      </c>
      <c r="Q39" s="241"/>
      <c r="R39" s="241"/>
      <c r="S39" s="241"/>
      <c r="T39" s="236">
        <f>X39+AB39</f>
        <v>146</v>
      </c>
      <c r="U39" s="236"/>
      <c r="V39" s="236"/>
      <c r="W39" s="236"/>
      <c r="X39" s="236">
        <v>74</v>
      </c>
      <c r="Y39" s="236"/>
      <c r="Z39" s="236"/>
      <c r="AA39" s="236"/>
      <c r="AB39" s="236">
        <v>72</v>
      </c>
      <c r="AC39" s="236"/>
      <c r="AD39" s="236"/>
      <c r="AE39" s="236"/>
      <c r="AF39" s="374">
        <f>H39-T39</f>
        <v>-33</v>
      </c>
      <c r="AG39" s="374"/>
      <c r="AH39" s="374"/>
      <c r="AI39" s="374"/>
    </row>
    <row r="40" spans="2:62" ht="21.95" customHeight="1" x14ac:dyDescent="0.15">
      <c r="B40" s="261"/>
      <c r="C40" s="261"/>
      <c r="D40" s="373">
        <v>2</v>
      </c>
      <c r="E40" s="373"/>
      <c r="F40" s="261"/>
      <c r="G40" s="261"/>
      <c r="H40" s="240">
        <f t="shared" ref="H40:H50" si="9">SUM(L40:S40)</f>
        <v>114</v>
      </c>
      <c r="I40" s="241"/>
      <c r="J40" s="241"/>
      <c r="K40" s="241"/>
      <c r="L40" s="241">
        <v>52</v>
      </c>
      <c r="M40" s="241"/>
      <c r="N40" s="241"/>
      <c r="O40" s="241"/>
      <c r="P40" s="241">
        <v>62</v>
      </c>
      <c r="Q40" s="241"/>
      <c r="R40" s="241"/>
      <c r="S40" s="241"/>
      <c r="T40" s="236">
        <f t="shared" ref="T40:T50" si="10">X40+AB40</f>
        <v>165</v>
      </c>
      <c r="U40" s="236"/>
      <c r="V40" s="236"/>
      <c r="W40" s="236"/>
      <c r="X40" s="236">
        <v>79</v>
      </c>
      <c r="Y40" s="236"/>
      <c r="Z40" s="236"/>
      <c r="AA40" s="236"/>
      <c r="AB40" s="236">
        <v>86</v>
      </c>
      <c r="AC40" s="236"/>
      <c r="AD40" s="236"/>
      <c r="AE40" s="236"/>
      <c r="AF40" s="374">
        <f t="shared" ref="AF40:AF45" si="11">H40-T40</f>
        <v>-51</v>
      </c>
      <c r="AG40" s="374"/>
      <c r="AH40" s="374"/>
      <c r="AI40" s="374"/>
    </row>
    <row r="41" spans="2:62" ht="21.95" customHeight="1" x14ac:dyDescent="0.15">
      <c r="B41" s="261"/>
      <c r="C41" s="261"/>
      <c r="D41" s="373">
        <v>3</v>
      </c>
      <c r="E41" s="373"/>
      <c r="F41" s="261"/>
      <c r="G41" s="261"/>
      <c r="H41" s="240">
        <f t="shared" si="9"/>
        <v>255</v>
      </c>
      <c r="I41" s="241"/>
      <c r="J41" s="241"/>
      <c r="K41" s="241"/>
      <c r="L41" s="241">
        <v>152</v>
      </c>
      <c r="M41" s="241"/>
      <c r="N41" s="241"/>
      <c r="O41" s="241"/>
      <c r="P41" s="241">
        <v>103</v>
      </c>
      <c r="Q41" s="241"/>
      <c r="R41" s="241"/>
      <c r="S41" s="241"/>
      <c r="T41" s="236">
        <f t="shared" si="10"/>
        <v>478</v>
      </c>
      <c r="U41" s="236"/>
      <c r="V41" s="236"/>
      <c r="W41" s="236"/>
      <c r="X41" s="236">
        <v>265</v>
      </c>
      <c r="Y41" s="236"/>
      <c r="Z41" s="236"/>
      <c r="AA41" s="236"/>
      <c r="AB41" s="236">
        <v>213</v>
      </c>
      <c r="AC41" s="236"/>
      <c r="AD41" s="236"/>
      <c r="AE41" s="236"/>
      <c r="AF41" s="374">
        <f t="shared" si="11"/>
        <v>-223</v>
      </c>
      <c r="AG41" s="374"/>
      <c r="AH41" s="374"/>
      <c r="AI41" s="374"/>
    </row>
    <row r="42" spans="2:62" ht="21.95" customHeight="1" x14ac:dyDescent="0.15">
      <c r="B42" s="261"/>
      <c r="C42" s="261"/>
      <c r="D42" s="373">
        <v>4</v>
      </c>
      <c r="E42" s="373"/>
      <c r="F42" s="261"/>
      <c r="G42" s="261"/>
      <c r="H42" s="240">
        <f t="shared" si="9"/>
        <v>190</v>
      </c>
      <c r="I42" s="241"/>
      <c r="J42" s="241"/>
      <c r="K42" s="241"/>
      <c r="L42" s="241">
        <v>103</v>
      </c>
      <c r="M42" s="241"/>
      <c r="N42" s="241"/>
      <c r="O42" s="241"/>
      <c r="P42" s="241">
        <v>87</v>
      </c>
      <c r="Q42" s="241"/>
      <c r="R42" s="241"/>
      <c r="S42" s="241"/>
      <c r="T42" s="236">
        <f t="shared" si="10"/>
        <v>231</v>
      </c>
      <c r="U42" s="236"/>
      <c r="V42" s="236"/>
      <c r="W42" s="236"/>
      <c r="X42" s="236">
        <v>135</v>
      </c>
      <c r="Y42" s="236"/>
      <c r="Z42" s="236"/>
      <c r="AA42" s="236"/>
      <c r="AB42" s="236">
        <v>96</v>
      </c>
      <c r="AC42" s="236"/>
      <c r="AD42" s="236"/>
      <c r="AE42" s="236"/>
      <c r="AF42" s="374">
        <f t="shared" si="11"/>
        <v>-41</v>
      </c>
      <c r="AG42" s="374"/>
      <c r="AH42" s="374"/>
      <c r="AI42" s="374"/>
    </row>
    <row r="43" spans="2:62" ht="21.95" customHeight="1" x14ac:dyDescent="0.15">
      <c r="B43" s="261"/>
      <c r="C43" s="261"/>
      <c r="D43" s="373">
        <v>5</v>
      </c>
      <c r="E43" s="373"/>
      <c r="F43" s="261"/>
      <c r="G43" s="261"/>
      <c r="H43" s="240">
        <f t="shared" si="9"/>
        <v>124</v>
      </c>
      <c r="I43" s="241"/>
      <c r="J43" s="241"/>
      <c r="K43" s="241"/>
      <c r="L43" s="241">
        <v>63</v>
      </c>
      <c r="M43" s="241"/>
      <c r="N43" s="241"/>
      <c r="O43" s="241"/>
      <c r="P43" s="241">
        <v>61</v>
      </c>
      <c r="Q43" s="241"/>
      <c r="R43" s="241"/>
      <c r="S43" s="241"/>
      <c r="T43" s="236">
        <f t="shared" si="10"/>
        <v>169</v>
      </c>
      <c r="U43" s="236"/>
      <c r="V43" s="236"/>
      <c r="W43" s="236"/>
      <c r="X43" s="236">
        <v>91</v>
      </c>
      <c r="Y43" s="236"/>
      <c r="Z43" s="236"/>
      <c r="AA43" s="236"/>
      <c r="AB43" s="236">
        <v>78</v>
      </c>
      <c r="AC43" s="236"/>
      <c r="AD43" s="236"/>
      <c r="AE43" s="236"/>
      <c r="AF43" s="374">
        <f t="shared" si="11"/>
        <v>-45</v>
      </c>
      <c r="AG43" s="374"/>
      <c r="AH43" s="374"/>
      <c r="AI43" s="374"/>
    </row>
    <row r="44" spans="2:62" ht="21.95" customHeight="1" x14ac:dyDescent="0.15">
      <c r="B44" s="261"/>
      <c r="C44" s="261"/>
      <c r="D44" s="373">
        <v>6</v>
      </c>
      <c r="E44" s="373"/>
      <c r="F44" s="261"/>
      <c r="G44" s="261"/>
      <c r="H44" s="240">
        <f t="shared" si="9"/>
        <v>103</v>
      </c>
      <c r="I44" s="241"/>
      <c r="J44" s="241"/>
      <c r="K44" s="241"/>
      <c r="L44" s="241">
        <v>75</v>
      </c>
      <c r="M44" s="241"/>
      <c r="N44" s="241"/>
      <c r="O44" s="241"/>
      <c r="P44" s="241">
        <v>28</v>
      </c>
      <c r="Q44" s="241"/>
      <c r="R44" s="241"/>
      <c r="S44" s="241"/>
      <c r="T44" s="236">
        <f t="shared" si="10"/>
        <v>144</v>
      </c>
      <c r="U44" s="236"/>
      <c r="V44" s="236"/>
      <c r="W44" s="236"/>
      <c r="X44" s="236">
        <v>68</v>
      </c>
      <c r="Y44" s="236"/>
      <c r="Z44" s="236"/>
      <c r="AA44" s="236"/>
      <c r="AB44" s="236">
        <v>76</v>
      </c>
      <c r="AC44" s="236"/>
      <c r="AD44" s="236"/>
      <c r="AE44" s="236"/>
      <c r="AF44" s="374">
        <f t="shared" si="11"/>
        <v>-41</v>
      </c>
      <c r="AG44" s="374"/>
      <c r="AH44" s="374"/>
      <c r="AI44" s="374"/>
    </row>
    <row r="45" spans="2:62" ht="21.95" customHeight="1" x14ac:dyDescent="0.15">
      <c r="B45" s="261"/>
      <c r="C45" s="261"/>
      <c r="D45" s="373">
        <v>7</v>
      </c>
      <c r="E45" s="373"/>
      <c r="F45" s="261"/>
      <c r="G45" s="261"/>
      <c r="H45" s="240">
        <f t="shared" si="9"/>
        <v>122</v>
      </c>
      <c r="I45" s="241"/>
      <c r="J45" s="241"/>
      <c r="K45" s="241"/>
      <c r="L45" s="241">
        <v>77</v>
      </c>
      <c r="M45" s="241"/>
      <c r="N45" s="241"/>
      <c r="O45" s="241"/>
      <c r="P45" s="241">
        <v>45</v>
      </c>
      <c r="Q45" s="241"/>
      <c r="R45" s="241"/>
      <c r="S45" s="241"/>
      <c r="T45" s="236">
        <f t="shared" si="10"/>
        <v>141</v>
      </c>
      <c r="U45" s="236"/>
      <c r="V45" s="236"/>
      <c r="W45" s="236"/>
      <c r="X45" s="236">
        <v>94</v>
      </c>
      <c r="Y45" s="236"/>
      <c r="Z45" s="236"/>
      <c r="AA45" s="236"/>
      <c r="AB45" s="236">
        <v>47</v>
      </c>
      <c r="AC45" s="236"/>
      <c r="AD45" s="236"/>
      <c r="AE45" s="236"/>
      <c r="AF45" s="367">
        <f t="shared" si="11"/>
        <v>-19</v>
      </c>
      <c r="AG45" s="367"/>
      <c r="AH45" s="367"/>
      <c r="AI45" s="367"/>
    </row>
    <row r="46" spans="2:62" ht="21.95" customHeight="1" x14ac:dyDescent="0.15">
      <c r="B46" s="261"/>
      <c r="C46" s="261"/>
      <c r="D46" s="373">
        <v>8</v>
      </c>
      <c r="E46" s="373"/>
      <c r="F46" s="261"/>
      <c r="G46" s="261"/>
      <c r="H46" s="240">
        <f t="shared" si="9"/>
        <v>118</v>
      </c>
      <c r="I46" s="241"/>
      <c r="J46" s="241"/>
      <c r="K46" s="241"/>
      <c r="L46" s="241">
        <v>62</v>
      </c>
      <c r="M46" s="241"/>
      <c r="N46" s="241"/>
      <c r="O46" s="241"/>
      <c r="P46" s="241">
        <v>56</v>
      </c>
      <c r="Q46" s="241"/>
      <c r="R46" s="241"/>
      <c r="S46" s="241"/>
      <c r="T46" s="236">
        <f t="shared" si="10"/>
        <v>130</v>
      </c>
      <c r="U46" s="236"/>
      <c r="V46" s="236"/>
      <c r="W46" s="236"/>
      <c r="X46" s="236">
        <v>67</v>
      </c>
      <c r="Y46" s="236"/>
      <c r="Z46" s="236"/>
      <c r="AA46" s="236"/>
      <c r="AB46" s="236">
        <v>63</v>
      </c>
      <c r="AC46" s="236"/>
      <c r="AD46" s="236"/>
      <c r="AE46" s="236"/>
      <c r="AF46" s="367">
        <f>H46-T46</f>
        <v>-12</v>
      </c>
      <c r="AG46" s="367"/>
      <c r="AH46" s="367"/>
      <c r="AI46" s="367"/>
    </row>
    <row r="47" spans="2:62" ht="21.95" customHeight="1" x14ac:dyDescent="0.15">
      <c r="B47" s="261"/>
      <c r="C47" s="261"/>
      <c r="D47" s="373">
        <v>9</v>
      </c>
      <c r="E47" s="373"/>
      <c r="F47" s="261"/>
      <c r="G47" s="261"/>
      <c r="H47" s="240">
        <f t="shared" si="9"/>
        <v>145</v>
      </c>
      <c r="I47" s="241"/>
      <c r="J47" s="241"/>
      <c r="K47" s="241"/>
      <c r="L47" s="241">
        <v>80</v>
      </c>
      <c r="M47" s="241"/>
      <c r="N47" s="241"/>
      <c r="O47" s="241"/>
      <c r="P47" s="241">
        <v>65</v>
      </c>
      <c r="Q47" s="241"/>
      <c r="R47" s="241"/>
      <c r="S47" s="241"/>
      <c r="T47" s="236">
        <f t="shared" si="10"/>
        <v>171</v>
      </c>
      <c r="U47" s="236"/>
      <c r="V47" s="236"/>
      <c r="W47" s="236"/>
      <c r="X47" s="236">
        <v>93</v>
      </c>
      <c r="Y47" s="236"/>
      <c r="Z47" s="236"/>
      <c r="AA47" s="236"/>
      <c r="AB47" s="236">
        <v>78</v>
      </c>
      <c r="AC47" s="236"/>
      <c r="AD47" s="236"/>
      <c r="AE47" s="236"/>
      <c r="AF47" s="367">
        <f>H47-T47</f>
        <v>-26</v>
      </c>
      <c r="AG47" s="367"/>
      <c r="AH47" s="367"/>
      <c r="AI47" s="367"/>
    </row>
    <row r="48" spans="2:62" ht="21.95" customHeight="1" x14ac:dyDescent="0.15">
      <c r="B48" s="371"/>
      <c r="C48" s="371"/>
      <c r="D48" s="372">
        <v>10</v>
      </c>
      <c r="E48" s="372"/>
      <c r="F48" s="371"/>
      <c r="G48" s="371"/>
      <c r="H48" s="240">
        <f t="shared" si="9"/>
        <v>118</v>
      </c>
      <c r="I48" s="241"/>
      <c r="J48" s="241"/>
      <c r="K48" s="241"/>
      <c r="L48" s="241">
        <v>74</v>
      </c>
      <c r="M48" s="241"/>
      <c r="N48" s="241"/>
      <c r="O48" s="241"/>
      <c r="P48" s="241">
        <v>44</v>
      </c>
      <c r="Q48" s="241"/>
      <c r="R48" s="241"/>
      <c r="S48" s="241"/>
      <c r="T48" s="236">
        <f t="shared" si="10"/>
        <v>133</v>
      </c>
      <c r="U48" s="236"/>
      <c r="V48" s="236"/>
      <c r="W48" s="236"/>
      <c r="X48" s="236">
        <v>80</v>
      </c>
      <c r="Y48" s="236"/>
      <c r="Z48" s="236"/>
      <c r="AA48" s="236"/>
      <c r="AB48" s="236">
        <v>53</v>
      </c>
      <c r="AC48" s="236"/>
      <c r="AD48" s="236"/>
      <c r="AE48" s="236"/>
      <c r="AF48" s="367">
        <f>H48-T48</f>
        <v>-15</v>
      </c>
      <c r="AG48" s="367"/>
      <c r="AH48" s="367"/>
      <c r="AI48" s="367"/>
    </row>
    <row r="49" spans="2:35" ht="21.95" customHeight="1" x14ac:dyDescent="0.15">
      <c r="B49" s="371"/>
      <c r="C49" s="371"/>
      <c r="D49" s="372">
        <v>11</v>
      </c>
      <c r="E49" s="372"/>
      <c r="F49" s="371"/>
      <c r="G49" s="371"/>
      <c r="H49" s="240">
        <f t="shared" si="9"/>
        <v>167</v>
      </c>
      <c r="I49" s="241"/>
      <c r="J49" s="241"/>
      <c r="K49" s="241"/>
      <c r="L49" s="241">
        <v>98</v>
      </c>
      <c r="M49" s="241"/>
      <c r="N49" s="241"/>
      <c r="O49" s="241"/>
      <c r="P49" s="241">
        <v>69</v>
      </c>
      <c r="Q49" s="241"/>
      <c r="R49" s="241"/>
      <c r="S49" s="241"/>
      <c r="T49" s="236">
        <f t="shared" si="10"/>
        <v>139</v>
      </c>
      <c r="U49" s="236"/>
      <c r="V49" s="236"/>
      <c r="W49" s="236"/>
      <c r="X49" s="236">
        <v>67</v>
      </c>
      <c r="Y49" s="236"/>
      <c r="Z49" s="236"/>
      <c r="AA49" s="236"/>
      <c r="AB49" s="236">
        <v>72</v>
      </c>
      <c r="AC49" s="236"/>
      <c r="AD49" s="236"/>
      <c r="AE49" s="236"/>
      <c r="AF49" s="367">
        <f>H49-T49</f>
        <v>28</v>
      </c>
      <c r="AG49" s="367"/>
      <c r="AH49" s="367"/>
      <c r="AI49" s="367"/>
    </row>
    <row r="50" spans="2:35" ht="21.95" customHeight="1" x14ac:dyDescent="0.15">
      <c r="B50" s="368"/>
      <c r="C50" s="368"/>
      <c r="D50" s="369">
        <v>12</v>
      </c>
      <c r="E50" s="369"/>
      <c r="F50" s="368"/>
      <c r="G50" s="368"/>
      <c r="H50" s="370">
        <f t="shared" si="9"/>
        <v>76</v>
      </c>
      <c r="I50" s="267"/>
      <c r="J50" s="267"/>
      <c r="K50" s="267"/>
      <c r="L50" s="267">
        <v>49</v>
      </c>
      <c r="M50" s="267"/>
      <c r="N50" s="267"/>
      <c r="O50" s="267"/>
      <c r="P50" s="267">
        <v>27</v>
      </c>
      <c r="Q50" s="267"/>
      <c r="R50" s="267"/>
      <c r="S50" s="267"/>
      <c r="T50" s="267">
        <f t="shared" si="10"/>
        <v>131</v>
      </c>
      <c r="U50" s="267"/>
      <c r="V50" s="267"/>
      <c r="W50" s="267"/>
      <c r="X50" s="267">
        <v>75</v>
      </c>
      <c r="Y50" s="267"/>
      <c r="Z50" s="267"/>
      <c r="AA50" s="267"/>
      <c r="AB50" s="267">
        <v>56</v>
      </c>
      <c r="AC50" s="267"/>
      <c r="AD50" s="267"/>
      <c r="AE50" s="267"/>
      <c r="AF50" s="364">
        <f>H50-T50</f>
        <v>-55</v>
      </c>
      <c r="AG50" s="364"/>
      <c r="AH50" s="364"/>
      <c r="AI50" s="364"/>
    </row>
    <row r="51" spans="2:35" ht="25.5" customHeight="1" x14ac:dyDescent="0.15">
      <c r="M51" s="365" t="s">
        <v>243</v>
      </c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</row>
  </sheetData>
  <mergeCells count="420"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  <mergeCell ref="X5:AA5"/>
    <mergeCell ref="AB5:AE5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AB7:AE7"/>
    <mergeCell ref="AF7:AI7"/>
    <mergeCell ref="B6:C6"/>
    <mergeCell ref="D6:E6"/>
    <mergeCell ref="F6:G6"/>
    <mergeCell ref="H6:K6"/>
    <mergeCell ref="L6:O6"/>
    <mergeCell ref="P6:S6"/>
    <mergeCell ref="T6:W6"/>
    <mergeCell ref="X6:AA6"/>
    <mergeCell ref="AB6:AE6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9:AE9"/>
    <mergeCell ref="AF9:AI9"/>
    <mergeCell ref="B8:C8"/>
    <mergeCell ref="D8:E8"/>
    <mergeCell ref="F8:G8"/>
    <mergeCell ref="H8:K8"/>
    <mergeCell ref="L8:O8"/>
    <mergeCell ref="P8:S8"/>
    <mergeCell ref="T8:W8"/>
    <mergeCell ref="X8:AA8"/>
    <mergeCell ref="AB8:AE8"/>
    <mergeCell ref="B10:C10"/>
    <mergeCell ref="D10:E10"/>
    <mergeCell ref="F10:G10"/>
    <mergeCell ref="H10:K10"/>
    <mergeCell ref="L10:O10"/>
    <mergeCell ref="P10:S10"/>
    <mergeCell ref="T10:W10"/>
    <mergeCell ref="X10:AA10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F11:AI11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T15:W15"/>
    <mergeCell ref="X15:AA15"/>
    <mergeCell ref="AB15:AE15"/>
    <mergeCell ref="AF15:AI15"/>
    <mergeCell ref="AF16:AI16"/>
    <mergeCell ref="B17:C17"/>
    <mergeCell ref="D17:E17"/>
    <mergeCell ref="F17:G17"/>
    <mergeCell ref="H17:K17"/>
    <mergeCell ref="L17:O17"/>
    <mergeCell ref="P17:S17"/>
    <mergeCell ref="T17:W17"/>
    <mergeCell ref="X17:AA17"/>
    <mergeCell ref="AB17:AE17"/>
    <mergeCell ref="AF17:AI17"/>
    <mergeCell ref="B16:C16"/>
    <mergeCell ref="D16:E16"/>
    <mergeCell ref="F16:G16"/>
    <mergeCell ref="H16:K16"/>
    <mergeCell ref="L16:O16"/>
    <mergeCell ref="P16:S16"/>
    <mergeCell ref="T16:W16"/>
    <mergeCell ref="X16:AA16"/>
    <mergeCell ref="AB16:AE16"/>
    <mergeCell ref="AF18:AI18"/>
    <mergeCell ref="B19:C19"/>
    <mergeCell ref="D19:E19"/>
    <mergeCell ref="F19:G19"/>
    <mergeCell ref="H19:K19"/>
    <mergeCell ref="L19:O19"/>
    <mergeCell ref="P19:S19"/>
    <mergeCell ref="T19:W19"/>
    <mergeCell ref="X19:AA19"/>
    <mergeCell ref="AB19:AE19"/>
    <mergeCell ref="AF19:AI19"/>
    <mergeCell ref="B18:C18"/>
    <mergeCell ref="D18:E18"/>
    <mergeCell ref="F18:G18"/>
    <mergeCell ref="H18:K18"/>
    <mergeCell ref="L18:O18"/>
    <mergeCell ref="P18:S18"/>
    <mergeCell ref="T18:W18"/>
    <mergeCell ref="X18:AA18"/>
    <mergeCell ref="AB18:AE18"/>
    <mergeCell ref="AF20:AI20"/>
    <mergeCell ref="B21:C21"/>
    <mergeCell ref="D21:E21"/>
    <mergeCell ref="F21:G21"/>
    <mergeCell ref="H21:K21"/>
    <mergeCell ref="L21:O21"/>
    <mergeCell ref="P21:S21"/>
    <mergeCell ref="T21:W21"/>
    <mergeCell ref="X21:AA21"/>
    <mergeCell ref="AB21:AE21"/>
    <mergeCell ref="AF21:AI21"/>
    <mergeCell ref="B20:C20"/>
    <mergeCell ref="D20:E20"/>
    <mergeCell ref="F20:G20"/>
    <mergeCell ref="H20:K20"/>
    <mergeCell ref="L20:O20"/>
    <mergeCell ref="P20:S20"/>
    <mergeCell ref="T20:W20"/>
    <mergeCell ref="X20:AA20"/>
    <mergeCell ref="AB20:AE20"/>
    <mergeCell ref="AF22:AI22"/>
    <mergeCell ref="B23:C23"/>
    <mergeCell ref="D23:E23"/>
    <mergeCell ref="F23:G23"/>
    <mergeCell ref="H23:K23"/>
    <mergeCell ref="L23:O23"/>
    <mergeCell ref="P23:S23"/>
    <mergeCell ref="T23:W23"/>
    <mergeCell ref="X23:AA23"/>
    <mergeCell ref="AB23:AE23"/>
    <mergeCell ref="AF23:AI23"/>
    <mergeCell ref="B22:C22"/>
    <mergeCell ref="D22:E22"/>
    <mergeCell ref="F22:G22"/>
    <mergeCell ref="H22:K22"/>
    <mergeCell ref="L22:O22"/>
    <mergeCell ref="P22:S22"/>
    <mergeCell ref="T22:W22"/>
    <mergeCell ref="X22:AA22"/>
    <mergeCell ref="AB22:AE22"/>
    <mergeCell ref="AF24:AI24"/>
    <mergeCell ref="B25:C25"/>
    <mergeCell ref="D25:E25"/>
    <mergeCell ref="F25:G25"/>
    <mergeCell ref="H25:K25"/>
    <mergeCell ref="L25:O25"/>
    <mergeCell ref="P25:S25"/>
    <mergeCell ref="T25:W25"/>
    <mergeCell ref="X25:AA25"/>
    <mergeCell ref="AB25:AE25"/>
    <mergeCell ref="AF25:AI25"/>
    <mergeCell ref="B24:C24"/>
    <mergeCell ref="D24:E24"/>
    <mergeCell ref="F24:G24"/>
    <mergeCell ref="H24:K24"/>
    <mergeCell ref="L24:O24"/>
    <mergeCell ref="P24:S24"/>
    <mergeCell ref="T24:W24"/>
    <mergeCell ref="X24:AA24"/>
    <mergeCell ref="AB24:AE24"/>
    <mergeCell ref="B28:G30"/>
    <mergeCell ref="H28:AI28"/>
    <mergeCell ref="H29:S29"/>
    <mergeCell ref="T29:AE29"/>
    <mergeCell ref="AF29:AI30"/>
    <mergeCell ref="H30:K30"/>
    <mergeCell ref="L30:O30"/>
    <mergeCell ref="P30:S30"/>
    <mergeCell ref="T30:W30"/>
    <mergeCell ref="X30:AA30"/>
    <mergeCell ref="AB30:AE30"/>
    <mergeCell ref="AF31:AI31"/>
    <mergeCell ref="B32:C32"/>
    <mergeCell ref="D32:E32"/>
    <mergeCell ref="F32:G32"/>
    <mergeCell ref="H32:K32"/>
    <mergeCell ref="L32:O32"/>
    <mergeCell ref="P32:S32"/>
    <mergeCell ref="T32:W32"/>
    <mergeCell ref="X32:AA32"/>
    <mergeCell ref="AB32:AE32"/>
    <mergeCell ref="AF32:AI32"/>
    <mergeCell ref="B31:C31"/>
    <mergeCell ref="D31:E31"/>
    <mergeCell ref="F31:G31"/>
    <mergeCell ref="H31:K31"/>
    <mergeCell ref="L31:O31"/>
    <mergeCell ref="P31:S31"/>
    <mergeCell ref="T31:W31"/>
    <mergeCell ref="X31:AA31"/>
    <mergeCell ref="AB31:AE31"/>
    <mergeCell ref="AF33:AI33"/>
    <mergeCell ref="B34:C34"/>
    <mergeCell ref="D34:E34"/>
    <mergeCell ref="F34:G34"/>
    <mergeCell ref="H34:K34"/>
    <mergeCell ref="L34:O34"/>
    <mergeCell ref="P34:S34"/>
    <mergeCell ref="T34:W34"/>
    <mergeCell ref="X34:AA34"/>
    <mergeCell ref="AB34:AE34"/>
    <mergeCell ref="AF34:AI34"/>
    <mergeCell ref="B33:C33"/>
    <mergeCell ref="D33:E33"/>
    <mergeCell ref="F33:G33"/>
    <mergeCell ref="H33:K33"/>
    <mergeCell ref="L33:O33"/>
    <mergeCell ref="P33:S33"/>
    <mergeCell ref="T33:W33"/>
    <mergeCell ref="X33:AA33"/>
    <mergeCell ref="AB33:AE33"/>
    <mergeCell ref="B35:C35"/>
    <mergeCell ref="D35:E35"/>
    <mergeCell ref="F35:G35"/>
    <mergeCell ref="H35:K35"/>
    <mergeCell ref="L35:O35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X36:AA36"/>
    <mergeCell ref="AB36:AE36"/>
    <mergeCell ref="AF36:AI36"/>
    <mergeCell ref="AF37:AI37"/>
    <mergeCell ref="B38:C38"/>
    <mergeCell ref="D38:E38"/>
    <mergeCell ref="F38:G38"/>
    <mergeCell ref="H38:K38"/>
    <mergeCell ref="L38:O38"/>
    <mergeCell ref="P38:S38"/>
    <mergeCell ref="T38:W38"/>
    <mergeCell ref="X38:AA38"/>
    <mergeCell ref="AB38:AE38"/>
    <mergeCell ref="AF38:AI38"/>
    <mergeCell ref="B37:C37"/>
    <mergeCell ref="D37:E37"/>
    <mergeCell ref="F37:G37"/>
    <mergeCell ref="H37:K37"/>
    <mergeCell ref="L37:O37"/>
    <mergeCell ref="P37:S37"/>
    <mergeCell ref="T37:W37"/>
    <mergeCell ref="X37:AA37"/>
    <mergeCell ref="AB37:AE37"/>
    <mergeCell ref="AF39:AI39"/>
    <mergeCell ref="B40:C40"/>
    <mergeCell ref="D40:E40"/>
    <mergeCell ref="F40:G40"/>
    <mergeCell ref="H40:K40"/>
    <mergeCell ref="L40:O40"/>
    <mergeCell ref="P40:S40"/>
    <mergeCell ref="T40:W40"/>
    <mergeCell ref="X40:AA40"/>
    <mergeCell ref="AB40:AE40"/>
    <mergeCell ref="AF40:AI40"/>
    <mergeCell ref="B39:C39"/>
    <mergeCell ref="D39:E39"/>
    <mergeCell ref="F39:G39"/>
    <mergeCell ref="H39:K39"/>
    <mergeCell ref="L39:O39"/>
    <mergeCell ref="P39:S39"/>
    <mergeCell ref="T39:W39"/>
    <mergeCell ref="X39:AA39"/>
    <mergeCell ref="AB39:AE39"/>
    <mergeCell ref="AF41:AI41"/>
    <mergeCell ref="B42:C42"/>
    <mergeCell ref="D42:E42"/>
    <mergeCell ref="F42:G42"/>
    <mergeCell ref="H42:K42"/>
    <mergeCell ref="L42:O42"/>
    <mergeCell ref="P42:S42"/>
    <mergeCell ref="T42:W42"/>
    <mergeCell ref="X42:AA42"/>
    <mergeCell ref="AB42:AE42"/>
    <mergeCell ref="AF42:AI42"/>
    <mergeCell ref="B41:C41"/>
    <mergeCell ref="D41:E41"/>
    <mergeCell ref="F41:G41"/>
    <mergeCell ref="H41:K41"/>
    <mergeCell ref="L41:O41"/>
    <mergeCell ref="P41:S41"/>
    <mergeCell ref="T41:W41"/>
    <mergeCell ref="X41:AA41"/>
    <mergeCell ref="AB41:AE41"/>
    <mergeCell ref="AF43:AI43"/>
    <mergeCell ref="B44:C44"/>
    <mergeCell ref="D44:E44"/>
    <mergeCell ref="F44:G44"/>
    <mergeCell ref="H44:K44"/>
    <mergeCell ref="L44:O44"/>
    <mergeCell ref="P44:S44"/>
    <mergeCell ref="T44:W44"/>
    <mergeCell ref="X44:AA44"/>
    <mergeCell ref="AB44:AE44"/>
    <mergeCell ref="AF44:AI44"/>
    <mergeCell ref="B43:C43"/>
    <mergeCell ref="D43:E43"/>
    <mergeCell ref="F43:G43"/>
    <mergeCell ref="H43:K43"/>
    <mergeCell ref="L43:O43"/>
    <mergeCell ref="P43:S43"/>
    <mergeCell ref="T43:W43"/>
    <mergeCell ref="X43:AA43"/>
    <mergeCell ref="AB43:AE43"/>
    <mergeCell ref="AF45:AI45"/>
    <mergeCell ref="B46:C46"/>
    <mergeCell ref="D46:E46"/>
    <mergeCell ref="F46:G46"/>
    <mergeCell ref="H46:K46"/>
    <mergeCell ref="L46:O46"/>
    <mergeCell ref="P46:S46"/>
    <mergeCell ref="T46:W46"/>
    <mergeCell ref="X46:AA46"/>
    <mergeCell ref="AB46:AE46"/>
    <mergeCell ref="AF46:AI46"/>
    <mergeCell ref="B45:C45"/>
    <mergeCell ref="D45:E45"/>
    <mergeCell ref="F45:G45"/>
    <mergeCell ref="H45:K45"/>
    <mergeCell ref="L45:O45"/>
    <mergeCell ref="P45:S45"/>
    <mergeCell ref="T45:W45"/>
    <mergeCell ref="X45:AA45"/>
    <mergeCell ref="AB45:AE45"/>
    <mergeCell ref="AF47:AI47"/>
    <mergeCell ref="B48:C48"/>
    <mergeCell ref="D48:E48"/>
    <mergeCell ref="F48:G48"/>
    <mergeCell ref="H48:K48"/>
    <mergeCell ref="L48:O48"/>
    <mergeCell ref="P48:S48"/>
    <mergeCell ref="T48:W48"/>
    <mergeCell ref="X48:AA48"/>
    <mergeCell ref="AB48:AE48"/>
    <mergeCell ref="AF48:AI48"/>
    <mergeCell ref="B47:C47"/>
    <mergeCell ref="D47:E47"/>
    <mergeCell ref="F47:G47"/>
    <mergeCell ref="H47:K47"/>
    <mergeCell ref="L47:O47"/>
    <mergeCell ref="P47:S47"/>
    <mergeCell ref="T47:W47"/>
    <mergeCell ref="X47:AA47"/>
    <mergeCell ref="AB47:AE47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B49:C49"/>
    <mergeCell ref="D49:E49"/>
    <mergeCell ref="F49:G49"/>
    <mergeCell ref="H49:K49"/>
    <mergeCell ref="L49:O49"/>
    <mergeCell ref="P49:S49"/>
    <mergeCell ref="T49:W49"/>
    <mergeCell ref="X50:AA50"/>
    <mergeCell ref="AB50:AE50"/>
  </mergeCells>
  <phoneticPr fontId="1"/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G43"/>
  <sheetViews>
    <sheetView topLeftCell="G1" zoomScale="90" zoomScaleNormal="90" workbookViewId="0">
      <selection sqref="A1:AQ1"/>
    </sheetView>
  </sheetViews>
  <sheetFormatPr defaultColWidth="2.25" defaultRowHeight="14.25" x14ac:dyDescent="0.15"/>
  <cols>
    <col min="1" max="54" width="2.25" style="10"/>
    <col min="55" max="55" width="4.625" style="10" bestFit="1" customWidth="1"/>
    <col min="56" max="310" width="2.25" style="10"/>
    <col min="311" max="311" width="4.625" style="10" bestFit="1" customWidth="1"/>
    <col min="312" max="566" width="2.25" style="10"/>
    <col min="567" max="567" width="4.625" style="10" bestFit="1" customWidth="1"/>
    <col min="568" max="822" width="2.25" style="10"/>
    <col min="823" max="823" width="4.625" style="10" bestFit="1" customWidth="1"/>
    <col min="824" max="1078" width="2.25" style="10"/>
    <col min="1079" max="1079" width="4.625" style="10" bestFit="1" customWidth="1"/>
    <col min="1080" max="1334" width="2.25" style="10"/>
    <col min="1335" max="1335" width="4.625" style="10" bestFit="1" customWidth="1"/>
    <col min="1336" max="1590" width="2.25" style="10"/>
    <col min="1591" max="1591" width="4.625" style="10" bestFit="1" customWidth="1"/>
    <col min="1592" max="1846" width="2.25" style="10"/>
    <col min="1847" max="1847" width="4.625" style="10" bestFit="1" customWidth="1"/>
    <col min="1848" max="2102" width="2.25" style="10"/>
    <col min="2103" max="2103" width="4.625" style="10" bestFit="1" customWidth="1"/>
    <col min="2104" max="2358" width="2.25" style="10"/>
    <col min="2359" max="2359" width="4.625" style="10" bestFit="1" customWidth="1"/>
    <col min="2360" max="2614" width="2.25" style="10"/>
    <col min="2615" max="2615" width="4.625" style="10" bestFit="1" customWidth="1"/>
    <col min="2616" max="2870" width="2.25" style="10"/>
    <col min="2871" max="2871" width="4.625" style="10" bestFit="1" customWidth="1"/>
    <col min="2872" max="3126" width="2.25" style="10"/>
    <col min="3127" max="3127" width="4.625" style="10" bestFit="1" customWidth="1"/>
    <col min="3128" max="3382" width="2.25" style="10"/>
    <col min="3383" max="3383" width="4.625" style="10" bestFit="1" customWidth="1"/>
    <col min="3384" max="3638" width="2.25" style="10"/>
    <col min="3639" max="3639" width="4.625" style="10" bestFit="1" customWidth="1"/>
    <col min="3640" max="3894" width="2.25" style="10"/>
    <col min="3895" max="3895" width="4.625" style="10" bestFit="1" customWidth="1"/>
    <col min="3896" max="4150" width="2.25" style="10"/>
    <col min="4151" max="4151" width="4.625" style="10" bestFit="1" customWidth="1"/>
    <col min="4152" max="4406" width="2.25" style="10"/>
    <col min="4407" max="4407" width="4.625" style="10" bestFit="1" customWidth="1"/>
    <col min="4408" max="4662" width="2.25" style="10"/>
    <col min="4663" max="4663" width="4.625" style="10" bestFit="1" customWidth="1"/>
    <col min="4664" max="4918" width="2.25" style="10"/>
    <col min="4919" max="4919" width="4.625" style="10" bestFit="1" customWidth="1"/>
    <col min="4920" max="5174" width="2.25" style="10"/>
    <col min="5175" max="5175" width="4.625" style="10" bestFit="1" customWidth="1"/>
    <col min="5176" max="5430" width="2.25" style="10"/>
    <col min="5431" max="5431" width="4.625" style="10" bestFit="1" customWidth="1"/>
    <col min="5432" max="5686" width="2.25" style="10"/>
    <col min="5687" max="5687" width="4.625" style="10" bestFit="1" customWidth="1"/>
    <col min="5688" max="5942" width="2.25" style="10"/>
    <col min="5943" max="5943" width="4.625" style="10" bestFit="1" customWidth="1"/>
    <col min="5944" max="6198" width="2.25" style="10"/>
    <col min="6199" max="6199" width="4.625" style="10" bestFit="1" customWidth="1"/>
    <col min="6200" max="6454" width="2.25" style="10"/>
    <col min="6455" max="6455" width="4.625" style="10" bestFit="1" customWidth="1"/>
    <col min="6456" max="6710" width="2.25" style="10"/>
    <col min="6711" max="6711" width="4.625" style="10" bestFit="1" customWidth="1"/>
    <col min="6712" max="6966" width="2.25" style="10"/>
    <col min="6967" max="6967" width="4.625" style="10" bestFit="1" customWidth="1"/>
    <col min="6968" max="7222" width="2.25" style="10"/>
    <col min="7223" max="7223" width="4.625" style="10" bestFit="1" customWidth="1"/>
    <col min="7224" max="7478" width="2.25" style="10"/>
    <col min="7479" max="7479" width="4.625" style="10" bestFit="1" customWidth="1"/>
    <col min="7480" max="7734" width="2.25" style="10"/>
    <col min="7735" max="7735" width="4.625" style="10" bestFit="1" customWidth="1"/>
    <col min="7736" max="7990" width="2.25" style="10"/>
    <col min="7991" max="7991" width="4.625" style="10" bestFit="1" customWidth="1"/>
    <col min="7992" max="8246" width="2.25" style="10"/>
    <col min="8247" max="8247" width="4.625" style="10" bestFit="1" customWidth="1"/>
    <col min="8248" max="8502" width="2.25" style="10"/>
    <col min="8503" max="8503" width="4.625" style="10" bestFit="1" customWidth="1"/>
    <col min="8504" max="8758" width="2.25" style="10"/>
    <col min="8759" max="8759" width="4.625" style="10" bestFit="1" customWidth="1"/>
    <col min="8760" max="9014" width="2.25" style="10"/>
    <col min="9015" max="9015" width="4.625" style="10" bestFit="1" customWidth="1"/>
    <col min="9016" max="9270" width="2.25" style="10"/>
    <col min="9271" max="9271" width="4.625" style="10" bestFit="1" customWidth="1"/>
    <col min="9272" max="9526" width="2.25" style="10"/>
    <col min="9527" max="9527" width="4.625" style="10" bestFit="1" customWidth="1"/>
    <col min="9528" max="9782" width="2.25" style="10"/>
    <col min="9783" max="9783" width="4.625" style="10" bestFit="1" customWidth="1"/>
    <col min="9784" max="10038" width="2.25" style="10"/>
    <col min="10039" max="10039" width="4.625" style="10" bestFit="1" customWidth="1"/>
    <col min="10040" max="10294" width="2.25" style="10"/>
    <col min="10295" max="10295" width="4.625" style="10" bestFit="1" customWidth="1"/>
    <col min="10296" max="10550" width="2.25" style="10"/>
    <col min="10551" max="10551" width="4.625" style="10" bestFit="1" customWidth="1"/>
    <col min="10552" max="10806" width="2.25" style="10"/>
    <col min="10807" max="10807" width="4.625" style="10" bestFit="1" customWidth="1"/>
    <col min="10808" max="11062" width="2.25" style="10"/>
    <col min="11063" max="11063" width="4.625" style="10" bestFit="1" customWidth="1"/>
    <col min="11064" max="11318" width="2.25" style="10"/>
    <col min="11319" max="11319" width="4.625" style="10" bestFit="1" customWidth="1"/>
    <col min="11320" max="11574" width="2.25" style="10"/>
    <col min="11575" max="11575" width="4.625" style="10" bestFit="1" customWidth="1"/>
    <col min="11576" max="11830" width="2.25" style="10"/>
    <col min="11831" max="11831" width="4.625" style="10" bestFit="1" customWidth="1"/>
    <col min="11832" max="12086" width="2.25" style="10"/>
    <col min="12087" max="12087" width="4.625" style="10" bestFit="1" customWidth="1"/>
    <col min="12088" max="12342" width="2.25" style="10"/>
    <col min="12343" max="12343" width="4.625" style="10" bestFit="1" customWidth="1"/>
    <col min="12344" max="12598" width="2.25" style="10"/>
    <col min="12599" max="12599" width="4.625" style="10" bestFit="1" customWidth="1"/>
    <col min="12600" max="12854" width="2.25" style="10"/>
    <col min="12855" max="12855" width="4.625" style="10" bestFit="1" customWidth="1"/>
    <col min="12856" max="13110" width="2.25" style="10"/>
    <col min="13111" max="13111" width="4.625" style="10" bestFit="1" customWidth="1"/>
    <col min="13112" max="13366" width="2.25" style="10"/>
    <col min="13367" max="13367" width="4.625" style="10" bestFit="1" customWidth="1"/>
    <col min="13368" max="13622" width="2.25" style="10"/>
    <col min="13623" max="13623" width="4.625" style="10" bestFit="1" customWidth="1"/>
    <col min="13624" max="13878" width="2.25" style="10"/>
    <col min="13879" max="13879" width="4.625" style="10" bestFit="1" customWidth="1"/>
    <col min="13880" max="14134" width="2.25" style="10"/>
    <col min="14135" max="14135" width="4.625" style="10" bestFit="1" customWidth="1"/>
    <col min="14136" max="14390" width="2.25" style="10"/>
    <col min="14391" max="14391" width="4.625" style="10" bestFit="1" customWidth="1"/>
    <col min="14392" max="14646" width="2.25" style="10"/>
    <col min="14647" max="14647" width="4.625" style="10" bestFit="1" customWidth="1"/>
    <col min="14648" max="14902" width="2.25" style="10"/>
    <col min="14903" max="14903" width="4.625" style="10" bestFit="1" customWidth="1"/>
    <col min="14904" max="15158" width="2.25" style="10"/>
    <col min="15159" max="15159" width="4.625" style="10" bestFit="1" customWidth="1"/>
    <col min="15160" max="15414" width="2.25" style="10"/>
    <col min="15415" max="15415" width="4.625" style="10" bestFit="1" customWidth="1"/>
    <col min="15416" max="15670" width="2.25" style="10"/>
    <col min="15671" max="15671" width="4.625" style="10" bestFit="1" customWidth="1"/>
    <col min="15672" max="15926" width="2.25" style="10"/>
    <col min="15927" max="15927" width="4.625" style="10" bestFit="1" customWidth="1"/>
    <col min="15928" max="16182" width="2.25" style="10"/>
    <col min="16183" max="16183" width="4.625" style="10" bestFit="1" customWidth="1"/>
    <col min="16184" max="16384" width="2.25" style="10"/>
  </cols>
  <sheetData>
    <row r="1" spans="1:85" ht="25.5" customHeight="1" x14ac:dyDescent="0.2">
      <c r="A1" s="291" t="s">
        <v>244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</row>
    <row r="2" spans="1:85" ht="25.5" customHeight="1" thickBot="1" x14ac:dyDescent="0.2">
      <c r="BS2" s="406" t="s">
        <v>598</v>
      </c>
      <c r="BT2" s="406"/>
      <c r="BU2" s="406"/>
      <c r="BV2" s="406"/>
      <c r="BW2" s="406"/>
      <c r="BX2" s="406"/>
      <c r="BY2" s="406"/>
      <c r="BZ2" s="406"/>
      <c r="CA2" s="406"/>
      <c r="CB2" s="406"/>
      <c r="CC2" s="406"/>
      <c r="CD2" s="406"/>
      <c r="CE2" s="406"/>
      <c r="CF2" s="406"/>
      <c r="CG2" s="406"/>
    </row>
    <row r="3" spans="1:85" ht="25.5" customHeight="1" x14ac:dyDescent="0.15">
      <c r="B3" s="244" t="s">
        <v>245</v>
      </c>
      <c r="C3" s="245"/>
      <c r="D3" s="245"/>
      <c r="E3" s="245"/>
      <c r="F3" s="245"/>
      <c r="G3" s="246"/>
      <c r="H3" s="245" t="s">
        <v>237</v>
      </c>
      <c r="I3" s="245"/>
      <c r="J3" s="245"/>
      <c r="K3" s="245"/>
      <c r="L3" s="245"/>
      <c r="M3" s="245" t="s">
        <v>3</v>
      </c>
      <c r="N3" s="245"/>
      <c r="O3" s="245"/>
      <c r="P3" s="245"/>
      <c r="Q3" s="245"/>
      <c r="R3" s="245" t="s">
        <v>4</v>
      </c>
      <c r="S3" s="245"/>
      <c r="T3" s="245"/>
      <c r="U3" s="245"/>
      <c r="V3" s="246"/>
      <c r="W3" s="407" t="s">
        <v>245</v>
      </c>
      <c r="X3" s="245"/>
      <c r="Y3" s="245"/>
      <c r="Z3" s="245"/>
      <c r="AA3" s="245"/>
      <c r="AB3" s="245"/>
      <c r="AC3" s="244" t="s">
        <v>237</v>
      </c>
      <c r="AD3" s="245"/>
      <c r="AE3" s="245"/>
      <c r="AF3" s="245"/>
      <c r="AG3" s="245"/>
      <c r="AH3" s="245" t="s">
        <v>3</v>
      </c>
      <c r="AI3" s="245"/>
      <c r="AJ3" s="245"/>
      <c r="AK3" s="245"/>
      <c r="AL3" s="245"/>
      <c r="AM3" s="245" t="s">
        <v>4</v>
      </c>
      <c r="AN3" s="245"/>
      <c r="AO3" s="245"/>
      <c r="AP3" s="245"/>
      <c r="AQ3" s="408"/>
      <c r="AR3" s="244" t="s">
        <v>245</v>
      </c>
      <c r="AS3" s="245"/>
      <c r="AT3" s="245"/>
      <c r="AU3" s="245"/>
      <c r="AV3" s="245"/>
      <c r="AW3" s="246"/>
      <c r="AX3" s="245" t="s">
        <v>237</v>
      </c>
      <c r="AY3" s="245"/>
      <c r="AZ3" s="245"/>
      <c r="BA3" s="245"/>
      <c r="BB3" s="245"/>
      <c r="BC3" s="245" t="s">
        <v>3</v>
      </c>
      <c r="BD3" s="245"/>
      <c r="BE3" s="245"/>
      <c r="BF3" s="245"/>
      <c r="BG3" s="245"/>
      <c r="BH3" s="245" t="s">
        <v>4</v>
      </c>
      <c r="BI3" s="245"/>
      <c r="BJ3" s="245"/>
      <c r="BK3" s="245"/>
      <c r="BL3" s="246"/>
      <c r="BM3" s="407" t="s">
        <v>245</v>
      </c>
      <c r="BN3" s="245"/>
      <c r="BO3" s="245"/>
      <c r="BP3" s="245"/>
      <c r="BQ3" s="245"/>
      <c r="BR3" s="245"/>
      <c r="BS3" s="244" t="s">
        <v>237</v>
      </c>
      <c r="BT3" s="245"/>
      <c r="BU3" s="245"/>
      <c r="BV3" s="245"/>
      <c r="BW3" s="245"/>
      <c r="BX3" s="245" t="s">
        <v>3</v>
      </c>
      <c r="BY3" s="245"/>
      <c r="BZ3" s="245"/>
      <c r="CA3" s="245"/>
      <c r="CB3" s="245"/>
      <c r="CC3" s="245" t="s">
        <v>4</v>
      </c>
      <c r="CD3" s="245"/>
      <c r="CE3" s="245"/>
      <c r="CF3" s="245"/>
      <c r="CG3" s="246"/>
    </row>
    <row r="4" spans="1:85" ht="15" customHeight="1" x14ac:dyDescent="0.15">
      <c r="B4" s="114"/>
      <c r="C4" s="114"/>
      <c r="D4" s="114"/>
      <c r="E4" s="114"/>
      <c r="F4" s="114"/>
      <c r="G4" s="114"/>
      <c r="H4" s="115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6"/>
      <c r="X4" s="114"/>
      <c r="Y4" s="114"/>
      <c r="Z4" s="114"/>
      <c r="AA4" s="114"/>
      <c r="AB4" s="117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8"/>
      <c r="AR4" s="114"/>
      <c r="AS4" s="114"/>
      <c r="AT4" s="114"/>
      <c r="AU4" s="114"/>
      <c r="AV4" s="114"/>
      <c r="AW4" s="119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6"/>
      <c r="BN4" s="114"/>
      <c r="BO4" s="114"/>
      <c r="BP4" s="114"/>
      <c r="BQ4" s="114"/>
      <c r="BR4" s="117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</row>
    <row r="5" spans="1:85" ht="25.5" customHeight="1" x14ac:dyDescent="0.15">
      <c r="B5" s="261" t="s">
        <v>246</v>
      </c>
      <c r="C5" s="261"/>
      <c r="D5" s="261"/>
      <c r="E5" s="261"/>
      <c r="F5" s="261"/>
      <c r="G5" s="261"/>
      <c r="H5" s="396">
        <f t="shared" ref="H5:H10" si="0">SUM(M5:V5)</f>
        <v>1289</v>
      </c>
      <c r="I5" s="392"/>
      <c r="J5" s="392"/>
      <c r="K5" s="392"/>
      <c r="L5" s="392"/>
      <c r="M5" s="397">
        <f>SUM(M6:Q10)</f>
        <v>625</v>
      </c>
      <c r="N5" s="397"/>
      <c r="O5" s="397"/>
      <c r="P5" s="397"/>
      <c r="Q5" s="397"/>
      <c r="R5" s="397">
        <f>SUM(R6:V10)</f>
        <v>664</v>
      </c>
      <c r="S5" s="397"/>
      <c r="T5" s="397"/>
      <c r="U5" s="397"/>
      <c r="V5" s="397"/>
      <c r="W5" s="405" t="s">
        <v>247</v>
      </c>
      <c r="X5" s="371"/>
      <c r="Y5" s="371"/>
      <c r="Z5" s="371"/>
      <c r="AA5" s="371"/>
      <c r="AB5" s="404"/>
      <c r="AC5" s="396">
        <f t="shared" ref="AC5:AC10" si="1">SUM(AH5:AQ5)</f>
        <v>2471</v>
      </c>
      <c r="AD5" s="392"/>
      <c r="AE5" s="392"/>
      <c r="AF5" s="392"/>
      <c r="AG5" s="392"/>
      <c r="AH5" s="392">
        <f>SUM(AH6:AL10)</f>
        <v>1366</v>
      </c>
      <c r="AI5" s="392"/>
      <c r="AJ5" s="392"/>
      <c r="AK5" s="392"/>
      <c r="AL5" s="392"/>
      <c r="AM5" s="392">
        <f>SUM(AM6:AQ10)</f>
        <v>1105</v>
      </c>
      <c r="AN5" s="392"/>
      <c r="AO5" s="392"/>
      <c r="AP5" s="392"/>
      <c r="AQ5" s="402"/>
      <c r="AR5" s="400" t="s">
        <v>248</v>
      </c>
      <c r="AS5" s="400"/>
      <c r="AT5" s="400"/>
      <c r="AU5" s="400"/>
      <c r="AV5" s="400"/>
      <c r="AW5" s="401"/>
      <c r="AX5" s="392">
        <f t="shared" ref="AX5:AX10" si="2">SUM(BC5:BL5)</f>
        <v>4301</v>
      </c>
      <c r="AY5" s="392"/>
      <c r="AZ5" s="392"/>
      <c r="BA5" s="392"/>
      <c r="BB5" s="392"/>
      <c r="BC5" s="392">
        <f>SUM(BC6:BG10)</f>
        <v>2149</v>
      </c>
      <c r="BD5" s="392"/>
      <c r="BE5" s="392"/>
      <c r="BF5" s="392"/>
      <c r="BG5" s="392"/>
      <c r="BH5" s="392">
        <f>SUM(BH6:BL10)</f>
        <v>2152</v>
      </c>
      <c r="BI5" s="392"/>
      <c r="BJ5" s="392"/>
      <c r="BK5" s="392"/>
      <c r="BL5" s="392"/>
      <c r="BM5" s="405" t="s">
        <v>249</v>
      </c>
      <c r="BN5" s="371"/>
      <c r="BO5" s="371"/>
      <c r="BP5" s="371"/>
      <c r="BQ5" s="371"/>
      <c r="BR5" s="404"/>
      <c r="BS5" s="396">
        <f t="shared" ref="BS5:BS10" si="3">SUM(BX5:CG5)</f>
        <v>4250</v>
      </c>
      <c r="BT5" s="392"/>
      <c r="BU5" s="392"/>
      <c r="BV5" s="392"/>
      <c r="BW5" s="392"/>
      <c r="BX5" s="397">
        <f>SUM(BX6:CB7,BX8:CB10)</f>
        <v>1839</v>
      </c>
      <c r="BY5" s="397"/>
      <c r="BZ5" s="397"/>
      <c r="CA5" s="397"/>
      <c r="CB5" s="397"/>
      <c r="CC5" s="397">
        <f>SUM(CC6:CG7,CC8:CG10)</f>
        <v>2411</v>
      </c>
      <c r="CD5" s="397"/>
      <c r="CE5" s="397"/>
      <c r="CF5" s="397"/>
      <c r="CG5" s="397"/>
    </row>
    <row r="6" spans="1:85" ht="25.5" customHeight="1" x14ac:dyDescent="0.15">
      <c r="B6" s="403">
        <v>0</v>
      </c>
      <c r="C6" s="403"/>
      <c r="D6" s="403"/>
      <c r="E6" s="403"/>
      <c r="F6" s="403"/>
      <c r="G6" s="403"/>
      <c r="H6" s="396">
        <f t="shared" si="0"/>
        <v>212</v>
      </c>
      <c r="I6" s="392"/>
      <c r="J6" s="392"/>
      <c r="K6" s="392"/>
      <c r="L6" s="392"/>
      <c r="M6" s="397">
        <v>99</v>
      </c>
      <c r="N6" s="397"/>
      <c r="O6" s="397"/>
      <c r="P6" s="397"/>
      <c r="Q6" s="397"/>
      <c r="R6" s="397">
        <v>113</v>
      </c>
      <c r="S6" s="397"/>
      <c r="T6" s="397"/>
      <c r="U6" s="397"/>
      <c r="V6" s="397"/>
      <c r="W6" s="393">
        <v>25</v>
      </c>
      <c r="X6" s="394"/>
      <c r="Y6" s="394"/>
      <c r="Z6" s="394"/>
      <c r="AA6" s="394"/>
      <c r="AB6" s="395"/>
      <c r="AC6" s="397">
        <f t="shared" si="1"/>
        <v>520</v>
      </c>
      <c r="AD6" s="397"/>
      <c r="AE6" s="397"/>
      <c r="AF6" s="397"/>
      <c r="AG6" s="397"/>
      <c r="AH6" s="397">
        <v>286</v>
      </c>
      <c r="AI6" s="397"/>
      <c r="AJ6" s="397"/>
      <c r="AK6" s="397"/>
      <c r="AL6" s="397"/>
      <c r="AM6" s="392">
        <v>234</v>
      </c>
      <c r="AN6" s="392"/>
      <c r="AO6" s="392"/>
      <c r="AP6" s="392"/>
      <c r="AQ6" s="402"/>
      <c r="AR6" s="394">
        <v>50</v>
      </c>
      <c r="AS6" s="394"/>
      <c r="AT6" s="394"/>
      <c r="AU6" s="394"/>
      <c r="AV6" s="394"/>
      <c r="AW6" s="395"/>
      <c r="AX6" s="392">
        <f t="shared" si="2"/>
        <v>867</v>
      </c>
      <c r="AY6" s="392"/>
      <c r="AZ6" s="392"/>
      <c r="BA6" s="392"/>
      <c r="BB6" s="392"/>
      <c r="BC6" s="392">
        <v>439</v>
      </c>
      <c r="BD6" s="392"/>
      <c r="BE6" s="392"/>
      <c r="BF6" s="392"/>
      <c r="BG6" s="392"/>
      <c r="BH6" s="392">
        <v>428</v>
      </c>
      <c r="BI6" s="392"/>
      <c r="BJ6" s="392"/>
      <c r="BK6" s="392"/>
      <c r="BL6" s="402"/>
      <c r="BM6" s="403">
        <v>75</v>
      </c>
      <c r="BN6" s="403"/>
      <c r="BO6" s="403"/>
      <c r="BP6" s="403"/>
      <c r="BQ6" s="403"/>
      <c r="BR6" s="395"/>
      <c r="BS6" s="396">
        <f t="shared" si="3"/>
        <v>883</v>
      </c>
      <c r="BT6" s="392"/>
      <c r="BU6" s="392"/>
      <c r="BV6" s="392"/>
      <c r="BW6" s="392"/>
      <c r="BX6" s="397">
        <v>383</v>
      </c>
      <c r="BY6" s="397"/>
      <c r="BZ6" s="397"/>
      <c r="CA6" s="397"/>
      <c r="CB6" s="397"/>
      <c r="CC6" s="397">
        <v>500</v>
      </c>
      <c r="CD6" s="397"/>
      <c r="CE6" s="397"/>
      <c r="CF6" s="397"/>
      <c r="CG6" s="397"/>
    </row>
    <row r="7" spans="1:85" ht="25.5" customHeight="1" x14ac:dyDescent="0.15">
      <c r="B7" s="403">
        <v>1</v>
      </c>
      <c r="C7" s="403"/>
      <c r="D7" s="403"/>
      <c r="E7" s="403"/>
      <c r="F7" s="403"/>
      <c r="G7" s="403"/>
      <c r="H7" s="396">
        <f t="shared" si="0"/>
        <v>250</v>
      </c>
      <c r="I7" s="392"/>
      <c r="J7" s="392"/>
      <c r="K7" s="392"/>
      <c r="L7" s="392"/>
      <c r="M7" s="397">
        <v>105</v>
      </c>
      <c r="N7" s="397"/>
      <c r="O7" s="397"/>
      <c r="P7" s="397"/>
      <c r="Q7" s="397"/>
      <c r="R7" s="397">
        <v>145</v>
      </c>
      <c r="S7" s="397"/>
      <c r="T7" s="397"/>
      <c r="U7" s="397"/>
      <c r="V7" s="397"/>
      <c r="W7" s="393">
        <v>26</v>
      </c>
      <c r="X7" s="394"/>
      <c r="Y7" s="394"/>
      <c r="Z7" s="394"/>
      <c r="AA7" s="394"/>
      <c r="AB7" s="395"/>
      <c r="AC7" s="397">
        <f t="shared" si="1"/>
        <v>507</v>
      </c>
      <c r="AD7" s="397"/>
      <c r="AE7" s="397"/>
      <c r="AF7" s="397"/>
      <c r="AG7" s="397"/>
      <c r="AH7" s="397">
        <v>275</v>
      </c>
      <c r="AI7" s="397"/>
      <c r="AJ7" s="397"/>
      <c r="AK7" s="397"/>
      <c r="AL7" s="397"/>
      <c r="AM7" s="392">
        <v>232</v>
      </c>
      <c r="AN7" s="392"/>
      <c r="AO7" s="392"/>
      <c r="AP7" s="392"/>
      <c r="AQ7" s="402"/>
      <c r="AR7" s="394">
        <v>51</v>
      </c>
      <c r="AS7" s="394"/>
      <c r="AT7" s="394"/>
      <c r="AU7" s="394"/>
      <c r="AV7" s="394"/>
      <c r="AW7" s="395"/>
      <c r="AX7" s="396">
        <f t="shared" si="2"/>
        <v>917</v>
      </c>
      <c r="AY7" s="392"/>
      <c r="AZ7" s="392"/>
      <c r="BA7" s="392"/>
      <c r="BB7" s="392"/>
      <c r="BC7" s="392">
        <v>445</v>
      </c>
      <c r="BD7" s="392"/>
      <c r="BE7" s="392"/>
      <c r="BF7" s="392"/>
      <c r="BG7" s="392"/>
      <c r="BH7" s="392">
        <v>472</v>
      </c>
      <c r="BI7" s="392"/>
      <c r="BJ7" s="392"/>
      <c r="BK7" s="392"/>
      <c r="BL7" s="402"/>
      <c r="BM7" s="394">
        <v>76</v>
      </c>
      <c r="BN7" s="394"/>
      <c r="BO7" s="394"/>
      <c r="BP7" s="394"/>
      <c r="BQ7" s="394"/>
      <c r="BR7" s="395"/>
      <c r="BS7" s="396">
        <f t="shared" si="3"/>
        <v>962</v>
      </c>
      <c r="BT7" s="392"/>
      <c r="BU7" s="392"/>
      <c r="BV7" s="392"/>
      <c r="BW7" s="392"/>
      <c r="BX7" s="392">
        <v>454</v>
      </c>
      <c r="BY7" s="392"/>
      <c r="BZ7" s="392"/>
      <c r="CA7" s="392"/>
      <c r="CB7" s="392"/>
      <c r="CC7" s="392">
        <v>508</v>
      </c>
      <c r="CD7" s="392"/>
      <c r="CE7" s="392"/>
      <c r="CF7" s="392"/>
      <c r="CG7" s="392"/>
    </row>
    <row r="8" spans="1:85" ht="25.5" customHeight="1" x14ac:dyDescent="0.15">
      <c r="B8" s="403">
        <v>2</v>
      </c>
      <c r="C8" s="403"/>
      <c r="D8" s="403"/>
      <c r="E8" s="403"/>
      <c r="F8" s="403"/>
      <c r="G8" s="403"/>
      <c r="H8" s="396">
        <f t="shared" si="0"/>
        <v>263</v>
      </c>
      <c r="I8" s="392"/>
      <c r="J8" s="392"/>
      <c r="K8" s="392"/>
      <c r="L8" s="392"/>
      <c r="M8" s="397">
        <v>127</v>
      </c>
      <c r="N8" s="397"/>
      <c r="O8" s="397"/>
      <c r="P8" s="397"/>
      <c r="Q8" s="397"/>
      <c r="R8" s="397">
        <v>136</v>
      </c>
      <c r="S8" s="397"/>
      <c r="T8" s="397"/>
      <c r="U8" s="397"/>
      <c r="V8" s="397"/>
      <c r="W8" s="393">
        <v>27</v>
      </c>
      <c r="X8" s="394"/>
      <c r="Y8" s="394"/>
      <c r="Z8" s="394"/>
      <c r="AA8" s="394"/>
      <c r="AB8" s="395"/>
      <c r="AC8" s="397">
        <f t="shared" si="1"/>
        <v>497</v>
      </c>
      <c r="AD8" s="397"/>
      <c r="AE8" s="397"/>
      <c r="AF8" s="397"/>
      <c r="AG8" s="397"/>
      <c r="AH8" s="397">
        <v>286</v>
      </c>
      <c r="AI8" s="397"/>
      <c r="AJ8" s="397"/>
      <c r="AK8" s="397"/>
      <c r="AL8" s="397"/>
      <c r="AM8" s="392">
        <v>211</v>
      </c>
      <c r="AN8" s="392"/>
      <c r="AO8" s="392"/>
      <c r="AP8" s="392"/>
      <c r="AQ8" s="402"/>
      <c r="AR8" s="394">
        <v>52</v>
      </c>
      <c r="AS8" s="394"/>
      <c r="AT8" s="394"/>
      <c r="AU8" s="394"/>
      <c r="AV8" s="394"/>
      <c r="AW8" s="395"/>
      <c r="AX8" s="396">
        <f t="shared" si="2"/>
        <v>667</v>
      </c>
      <c r="AY8" s="392"/>
      <c r="AZ8" s="392"/>
      <c r="BA8" s="392"/>
      <c r="BB8" s="392"/>
      <c r="BC8" s="397">
        <v>319</v>
      </c>
      <c r="BD8" s="397"/>
      <c r="BE8" s="397"/>
      <c r="BF8" s="397"/>
      <c r="BG8" s="397"/>
      <c r="BH8" s="397">
        <v>348</v>
      </c>
      <c r="BI8" s="397"/>
      <c r="BJ8" s="397"/>
      <c r="BK8" s="397"/>
      <c r="BL8" s="397"/>
      <c r="BM8" s="393">
        <v>77</v>
      </c>
      <c r="BN8" s="394"/>
      <c r="BO8" s="394"/>
      <c r="BP8" s="394"/>
      <c r="BQ8" s="394"/>
      <c r="BR8" s="395"/>
      <c r="BS8" s="397">
        <f t="shared" si="3"/>
        <v>843</v>
      </c>
      <c r="BT8" s="397"/>
      <c r="BU8" s="397"/>
      <c r="BV8" s="397"/>
      <c r="BW8" s="397"/>
      <c r="BX8" s="397">
        <v>359</v>
      </c>
      <c r="BY8" s="397"/>
      <c r="BZ8" s="397"/>
      <c r="CA8" s="397"/>
      <c r="CB8" s="397"/>
      <c r="CC8" s="397">
        <v>484</v>
      </c>
      <c r="CD8" s="397"/>
      <c r="CE8" s="397"/>
      <c r="CF8" s="397"/>
      <c r="CG8" s="397"/>
    </row>
    <row r="9" spans="1:85" ht="25.5" customHeight="1" x14ac:dyDescent="0.15">
      <c r="B9" s="403">
        <v>3</v>
      </c>
      <c r="C9" s="403"/>
      <c r="D9" s="403"/>
      <c r="E9" s="403"/>
      <c r="F9" s="403"/>
      <c r="G9" s="403"/>
      <c r="H9" s="396">
        <f t="shared" si="0"/>
        <v>299</v>
      </c>
      <c r="I9" s="392"/>
      <c r="J9" s="392"/>
      <c r="K9" s="392"/>
      <c r="L9" s="392"/>
      <c r="M9" s="397">
        <v>154</v>
      </c>
      <c r="N9" s="397"/>
      <c r="O9" s="397"/>
      <c r="P9" s="397"/>
      <c r="Q9" s="397"/>
      <c r="R9" s="397">
        <v>145</v>
      </c>
      <c r="S9" s="397"/>
      <c r="T9" s="397"/>
      <c r="U9" s="397"/>
      <c r="V9" s="397"/>
      <c r="W9" s="393">
        <v>28</v>
      </c>
      <c r="X9" s="394"/>
      <c r="Y9" s="394"/>
      <c r="Z9" s="394"/>
      <c r="AA9" s="394"/>
      <c r="AB9" s="395"/>
      <c r="AC9" s="397">
        <f t="shared" si="1"/>
        <v>468</v>
      </c>
      <c r="AD9" s="397"/>
      <c r="AE9" s="397"/>
      <c r="AF9" s="397"/>
      <c r="AG9" s="397"/>
      <c r="AH9" s="397">
        <v>263</v>
      </c>
      <c r="AI9" s="397"/>
      <c r="AJ9" s="397"/>
      <c r="AK9" s="397"/>
      <c r="AL9" s="397"/>
      <c r="AM9" s="392">
        <v>205</v>
      </c>
      <c r="AN9" s="392"/>
      <c r="AO9" s="392"/>
      <c r="AP9" s="392"/>
      <c r="AQ9" s="402"/>
      <c r="AR9" s="403">
        <v>53</v>
      </c>
      <c r="AS9" s="403"/>
      <c r="AT9" s="403"/>
      <c r="AU9" s="403"/>
      <c r="AV9" s="403"/>
      <c r="AW9" s="395"/>
      <c r="AX9" s="396">
        <f t="shared" si="2"/>
        <v>934</v>
      </c>
      <c r="AY9" s="392"/>
      <c r="AZ9" s="392"/>
      <c r="BA9" s="392"/>
      <c r="BB9" s="392"/>
      <c r="BC9" s="397">
        <v>463</v>
      </c>
      <c r="BD9" s="397"/>
      <c r="BE9" s="397"/>
      <c r="BF9" s="397"/>
      <c r="BG9" s="397"/>
      <c r="BH9" s="397">
        <v>471</v>
      </c>
      <c r="BI9" s="397"/>
      <c r="BJ9" s="397"/>
      <c r="BK9" s="397"/>
      <c r="BL9" s="397"/>
      <c r="BM9" s="393">
        <v>78</v>
      </c>
      <c r="BN9" s="394"/>
      <c r="BO9" s="394"/>
      <c r="BP9" s="394"/>
      <c r="BQ9" s="394"/>
      <c r="BR9" s="395"/>
      <c r="BS9" s="397">
        <f t="shared" si="3"/>
        <v>821</v>
      </c>
      <c r="BT9" s="397"/>
      <c r="BU9" s="397"/>
      <c r="BV9" s="397"/>
      <c r="BW9" s="397"/>
      <c r="BX9" s="397">
        <v>339</v>
      </c>
      <c r="BY9" s="397"/>
      <c r="BZ9" s="397"/>
      <c r="CA9" s="397"/>
      <c r="CB9" s="397"/>
      <c r="CC9" s="397">
        <v>482</v>
      </c>
      <c r="CD9" s="397"/>
      <c r="CE9" s="397"/>
      <c r="CF9" s="397"/>
      <c r="CG9" s="397"/>
    </row>
    <row r="10" spans="1:85" ht="25.5" customHeight="1" x14ac:dyDescent="0.15">
      <c r="B10" s="403">
        <v>4</v>
      </c>
      <c r="C10" s="403"/>
      <c r="D10" s="403"/>
      <c r="E10" s="403"/>
      <c r="F10" s="403"/>
      <c r="G10" s="403"/>
      <c r="H10" s="396">
        <f t="shared" si="0"/>
        <v>265</v>
      </c>
      <c r="I10" s="392"/>
      <c r="J10" s="392"/>
      <c r="K10" s="392"/>
      <c r="L10" s="392"/>
      <c r="M10" s="397">
        <v>140</v>
      </c>
      <c r="N10" s="397"/>
      <c r="O10" s="397"/>
      <c r="P10" s="397"/>
      <c r="Q10" s="397"/>
      <c r="R10" s="397">
        <v>125</v>
      </c>
      <c r="S10" s="397"/>
      <c r="T10" s="397"/>
      <c r="U10" s="397"/>
      <c r="V10" s="397"/>
      <c r="W10" s="393">
        <v>29</v>
      </c>
      <c r="X10" s="394"/>
      <c r="Y10" s="394"/>
      <c r="Z10" s="394"/>
      <c r="AA10" s="394"/>
      <c r="AB10" s="395"/>
      <c r="AC10" s="397">
        <f t="shared" si="1"/>
        <v>479</v>
      </c>
      <c r="AD10" s="397"/>
      <c r="AE10" s="397"/>
      <c r="AF10" s="397"/>
      <c r="AG10" s="397"/>
      <c r="AH10" s="397">
        <v>256</v>
      </c>
      <c r="AI10" s="397"/>
      <c r="AJ10" s="397"/>
      <c r="AK10" s="397"/>
      <c r="AL10" s="397"/>
      <c r="AM10" s="392">
        <v>223</v>
      </c>
      <c r="AN10" s="392"/>
      <c r="AO10" s="392"/>
      <c r="AP10" s="392"/>
      <c r="AQ10" s="402"/>
      <c r="AR10" s="403">
        <v>54</v>
      </c>
      <c r="AS10" s="403"/>
      <c r="AT10" s="403"/>
      <c r="AU10" s="403"/>
      <c r="AV10" s="403"/>
      <c r="AW10" s="395"/>
      <c r="AX10" s="396">
        <f t="shared" si="2"/>
        <v>916</v>
      </c>
      <c r="AY10" s="392"/>
      <c r="AZ10" s="392"/>
      <c r="BA10" s="392"/>
      <c r="BB10" s="392"/>
      <c r="BC10" s="397">
        <v>483</v>
      </c>
      <c r="BD10" s="397"/>
      <c r="BE10" s="397"/>
      <c r="BF10" s="397"/>
      <c r="BG10" s="397"/>
      <c r="BH10" s="397">
        <v>433</v>
      </c>
      <c r="BI10" s="397"/>
      <c r="BJ10" s="397"/>
      <c r="BK10" s="397"/>
      <c r="BL10" s="397"/>
      <c r="BM10" s="393">
        <v>79</v>
      </c>
      <c r="BN10" s="394"/>
      <c r="BO10" s="394"/>
      <c r="BP10" s="394"/>
      <c r="BQ10" s="394"/>
      <c r="BR10" s="395"/>
      <c r="BS10" s="397">
        <f t="shared" si="3"/>
        <v>741</v>
      </c>
      <c r="BT10" s="397"/>
      <c r="BU10" s="397"/>
      <c r="BV10" s="397"/>
      <c r="BW10" s="397"/>
      <c r="BX10" s="397">
        <v>304</v>
      </c>
      <c r="BY10" s="397"/>
      <c r="BZ10" s="397"/>
      <c r="CA10" s="397"/>
      <c r="CB10" s="397"/>
      <c r="CC10" s="397">
        <v>437</v>
      </c>
      <c r="CD10" s="397"/>
      <c r="CE10" s="397"/>
      <c r="CF10" s="397"/>
      <c r="CG10" s="397"/>
    </row>
    <row r="11" spans="1:85" ht="15" customHeight="1" x14ac:dyDescent="0.15">
      <c r="B11" s="261"/>
      <c r="C11" s="261"/>
      <c r="D11" s="261"/>
      <c r="E11" s="261"/>
      <c r="F11" s="261"/>
      <c r="G11" s="261"/>
      <c r="H11" s="396"/>
      <c r="I11" s="392"/>
      <c r="J11" s="392"/>
      <c r="K11" s="392"/>
      <c r="L11" s="392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120"/>
      <c r="AB11" s="14"/>
      <c r="AM11" s="13"/>
      <c r="AN11" s="13"/>
      <c r="AO11" s="13"/>
      <c r="AP11" s="13"/>
      <c r="AQ11" s="121"/>
      <c r="AX11" s="122"/>
      <c r="BL11" s="121"/>
      <c r="BS11" s="122"/>
    </row>
    <row r="12" spans="1:85" ht="25.5" customHeight="1" x14ac:dyDescent="0.15">
      <c r="B12" s="261" t="s">
        <v>250</v>
      </c>
      <c r="C12" s="261"/>
      <c r="D12" s="261"/>
      <c r="E12" s="261"/>
      <c r="F12" s="261"/>
      <c r="G12" s="261"/>
      <c r="H12" s="396">
        <f t="shared" ref="H12:H17" si="4">SUM(M12:V12)</f>
        <v>1721</v>
      </c>
      <c r="I12" s="392"/>
      <c r="J12" s="392"/>
      <c r="K12" s="392"/>
      <c r="L12" s="392"/>
      <c r="M12" s="397">
        <f>SUM(M13:Q17)</f>
        <v>888</v>
      </c>
      <c r="N12" s="397"/>
      <c r="O12" s="397"/>
      <c r="P12" s="397"/>
      <c r="Q12" s="397"/>
      <c r="R12" s="397">
        <f>SUM(R13:V17)</f>
        <v>833</v>
      </c>
      <c r="S12" s="397"/>
      <c r="T12" s="397"/>
      <c r="U12" s="397"/>
      <c r="V12" s="397"/>
      <c r="W12" s="399" t="s">
        <v>251</v>
      </c>
      <c r="X12" s="400"/>
      <c r="Y12" s="400"/>
      <c r="Z12" s="400"/>
      <c r="AA12" s="400"/>
      <c r="AB12" s="401"/>
      <c r="AC12" s="397">
        <f t="shared" ref="AC12:AC17" si="5">SUM(AH12:AQ12)</f>
        <v>2637</v>
      </c>
      <c r="AD12" s="397"/>
      <c r="AE12" s="397"/>
      <c r="AF12" s="397"/>
      <c r="AG12" s="397"/>
      <c r="AH12" s="397">
        <f>SUM(AH13:AL17)</f>
        <v>1405</v>
      </c>
      <c r="AI12" s="397"/>
      <c r="AJ12" s="397"/>
      <c r="AK12" s="397"/>
      <c r="AL12" s="397"/>
      <c r="AM12" s="392">
        <f>SUM(AM13:AQ17)</f>
        <v>1232</v>
      </c>
      <c r="AN12" s="392"/>
      <c r="AO12" s="392"/>
      <c r="AP12" s="392"/>
      <c r="AQ12" s="402"/>
      <c r="AR12" s="261" t="s">
        <v>252</v>
      </c>
      <c r="AS12" s="261"/>
      <c r="AT12" s="261"/>
      <c r="AU12" s="261"/>
      <c r="AV12" s="261"/>
      <c r="AW12" s="404"/>
      <c r="AX12" s="396">
        <f t="shared" ref="AX12:AX17" si="6">SUM(BC12:BL12)</f>
        <v>4473</v>
      </c>
      <c r="AY12" s="392"/>
      <c r="AZ12" s="392"/>
      <c r="BA12" s="392"/>
      <c r="BB12" s="392"/>
      <c r="BC12" s="397">
        <f>SUM(BC13:BG17)</f>
        <v>2192</v>
      </c>
      <c r="BD12" s="397"/>
      <c r="BE12" s="397"/>
      <c r="BF12" s="397"/>
      <c r="BG12" s="397"/>
      <c r="BH12" s="397">
        <f>SUM(BH13:BL17)</f>
        <v>2281</v>
      </c>
      <c r="BI12" s="397"/>
      <c r="BJ12" s="397"/>
      <c r="BK12" s="397"/>
      <c r="BL12" s="397"/>
      <c r="BM12" s="399" t="s">
        <v>253</v>
      </c>
      <c r="BN12" s="400"/>
      <c r="BO12" s="400"/>
      <c r="BP12" s="400"/>
      <c r="BQ12" s="400"/>
      <c r="BR12" s="401"/>
      <c r="BS12" s="397">
        <f t="shared" ref="BS12:BS17" si="7">SUM(BX12:CG12)</f>
        <v>3608</v>
      </c>
      <c r="BT12" s="397"/>
      <c r="BU12" s="397"/>
      <c r="BV12" s="397"/>
      <c r="BW12" s="397"/>
      <c r="BX12" s="397">
        <f>SUM(BX13:CB17)</f>
        <v>1352</v>
      </c>
      <c r="BY12" s="397"/>
      <c r="BZ12" s="397"/>
      <c r="CA12" s="397"/>
      <c r="CB12" s="397"/>
      <c r="CC12" s="397">
        <f>SUM(CC13:CG17)</f>
        <v>2256</v>
      </c>
      <c r="CD12" s="397"/>
      <c r="CE12" s="397"/>
      <c r="CF12" s="397"/>
      <c r="CG12" s="397"/>
    </row>
    <row r="13" spans="1:85" ht="25.5" customHeight="1" x14ac:dyDescent="0.15">
      <c r="B13" s="403">
        <v>5</v>
      </c>
      <c r="C13" s="403"/>
      <c r="D13" s="403"/>
      <c r="E13" s="403"/>
      <c r="F13" s="403"/>
      <c r="G13" s="403"/>
      <c r="H13" s="396">
        <f t="shared" si="4"/>
        <v>326</v>
      </c>
      <c r="I13" s="392"/>
      <c r="J13" s="392"/>
      <c r="K13" s="392"/>
      <c r="L13" s="392"/>
      <c r="M13" s="397">
        <v>166</v>
      </c>
      <c r="N13" s="397"/>
      <c r="O13" s="397"/>
      <c r="P13" s="397"/>
      <c r="Q13" s="397"/>
      <c r="R13" s="397">
        <v>160</v>
      </c>
      <c r="S13" s="397"/>
      <c r="T13" s="397"/>
      <c r="U13" s="397"/>
      <c r="V13" s="397"/>
      <c r="W13" s="393">
        <v>30</v>
      </c>
      <c r="X13" s="394"/>
      <c r="Y13" s="394"/>
      <c r="Z13" s="394"/>
      <c r="AA13" s="394"/>
      <c r="AB13" s="395"/>
      <c r="AC13" s="397">
        <f t="shared" si="5"/>
        <v>517</v>
      </c>
      <c r="AD13" s="397"/>
      <c r="AE13" s="397"/>
      <c r="AF13" s="397"/>
      <c r="AG13" s="397"/>
      <c r="AH13" s="397">
        <v>295</v>
      </c>
      <c r="AI13" s="397"/>
      <c r="AJ13" s="397"/>
      <c r="AK13" s="397"/>
      <c r="AL13" s="397"/>
      <c r="AM13" s="392">
        <v>222</v>
      </c>
      <c r="AN13" s="392"/>
      <c r="AO13" s="392"/>
      <c r="AP13" s="392"/>
      <c r="AQ13" s="402"/>
      <c r="AR13" s="261">
        <v>55</v>
      </c>
      <c r="AS13" s="261"/>
      <c r="AT13" s="261"/>
      <c r="AU13" s="261"/>
      <c r="AV13" s="261"/>
      <c r="AW13" s="404"/>
      <c r="AX13" s="396">
        <f t="shared" si="6"/>
        <v>915</v>
      </c>
      <c r="AY13" s="392"/>
      <c r="AZ13" s="392"/>
      <c r="BA13" s="392"/>
      <c r="BB13" s="392"/>
      <c r="BC13" s="397">
        <v>432</v>
      </c>
      <c r="BD13" s="397"/>
      <c r="BE13" s="397"/>
      <c r="BF13" s="397"/>
      <c r="BG13" s="397"/>
      <c r="BH13" s="397">
        <v>483</v>
      </c>
      <c r="BI13" s="397"/>
      <c r="BJ13" s="397"/>
      <c r="BK13" s="397"/>
      <c r="BL13" s="397"/>
      <c r="BM13" s="393">
        <v>80</v>
      </c>
      <c r="BN13" s="394"/>
      <c r="BO13" s="394"/>
      <c r="BP13" s="394"/>
      <c r="BQ13" s="394"/>
      <c r="BR13" s="395"/>
      <c r="BS13" s="397">
        <f t="shared" si="7"/>
        <v>752</v>
      </c>
      <c r="BT13" s="397"/>
      <c r="BU13" s="397"/>
      <c r="BV13" s="397"/>
      <c r="BW13" s="397"/>
      <c r="BX13" s="397">
        <v>310</v>
      </c>
      <c r="BY13" s="397"/>
      <c r="BZ13" s="397"/>
      <c r="CA13" s="397"/>
      <c r="CB13" s="397"/>
      <c r="CC13" s="397">
        <v>442</v>
      </c>
      <c r="CD13" s="397"/>
      <c r="CE13" s="397"/>
      <c r="CF13" s="397"/>
      <c r="CG13" s="397"/>
    </row>
    <row r="14" spans="1:85" ht="25.5" customHeight="1" x14ac:dyDescent="0.15">
      <c r="B14" s="403">
        <v>6</v>
      </c>
      <c r="C14" s="403"/>
      <c r="D14" s="403"/>
      <c r="E14" s="403"/>
      <c r="F14" s="403"/>
      <c r="G14" s="403"/>
      <c r="H14" s="396">
        <f t="shared" si="4"/>
        <v>322</v>
      </c>
      <c r="I14" s="392"/>
      <c r="J14" s="392"/>
      <c r="K14" s="392"/>
      <c r="L14" s="392"/>
      <c r="M14" s="397">
        <v>165</v>
      </c>
      <c r="N14" s="397"/>
      <c r="O14" s="397"/>
      <c r="P14" s="397"/>
      <c r="Q14" s="397"/>
      <c r="R14" s="397">
        <v>157</v>
      </c>
      <c r="S14" s="397"/>
      <c r="T14" s="397"/>
      <c r="U14" s="397"/>
      <c r="V14" s="397"/>
      <c r="W14" s="393">
        <v>31</v>
      </c>
      <c r="X14" s="394"/>
      <c r="Y14" s="394"/>
      <c r="Z14" s="394"/>
      <c r="AA14" s="394"/>
      <c r="AB14" s="395"/>
      <c r="AC14" s="397">
        <f t="shared" si="5"/>
        <v>537</v>
      </c>
      <c r="AD14" s="397"/>
      <c r="AE14" s="397"/>
      <c r="AF14" s="397"/>
      <c r="AG14" s="397"/>
      <c r="AH14" s="397">
        <v>291</v>
      </c>
      <c r="AI14" s="397"/>
      <c r="AJ14" s="397"/>
      <c r="AK14" s="397"/>
      <c r="AL14" s="397"/>
      <c r="AM14" s="392">
        <v>246</v>
      </c>
      <c r="AN14" s="392"/>
      <c r="AO14" s="392"/>
      <c r="AP14" s="392"/>
      <c r="AQ14" s="402"/>
      <c r="AR14" s="261">
        <v>56</v>
      </c>
      <c r="AS14" s="261"/>
      <c r="AT14" s="261"/>
      <c r="AU14" s="261"/>
      <c r="AV14" s="261"/>
      <c r="AW14" s="404"/>
      <c r="AX14" s="396">
        <f t="shared" si="6"/>
        <v>832</v>
      </c>
      <c r="AY14" s="392"/>
      <c r="AZ14" s="392"/>
      <c r="BA14" s="392"/>
      <c r="BB14" s="392"/>
      <c r="BC14" s="397">
        <v>444</v>
      </c>
      <c r="BD14" s="397"/>
      <c r="BE14" s="397"/>
      <c r="BF14" s="397"/>
      <c r="BG14" s="397"/>
      <c r="BH14" s="397">
        <v>388</v>
      </c>
      <c r="BI14" s="397"/>
      <c r="BJ14" s="397"/>
      <c r="BK14" s="397"/>
      <c r="BL14" s="397"/>
      <c r="BM14" s="393">
        <v>81</v>
      </c>
      <c r="BN14" s="394"/>
      <c r="BO14" s="394"/>
      <c r="BP14" s="394"/>
      <c r="BQ14" s="394"/>
      <c r="BR14" s="395"/>
      <c r="BS14" s="397">
        <f t="shared" si="7"/>
        <v>749</v>
      </c>
      <c r="BT14" s="397"/>
      <c r="BU14" s="397"/>
      <c r="BV14" s="397"/>
      <c r="BW14" s="397"/>
      <c r="BX14" s="397">
        <v>297</v>
      </c>
      <c r="BY14" s="397"/>
      <c r="BZ14" s="397"/>
      <c r="CA14" s="397"/>
      <c r="CB14" s="397"/>
      <c r="CC14" s="397">
        <v>452</v>
      </c>
      <c r="CD14" s="397"/>
      <c r="CE14" s="397"/>
      <c r="CF14" s="397"/>
      <c r="CG14" s="397"/>
    </row>
    <row r="15" spans="1:85" ht="25.5" customHeight="1" x14ac:dyDescent="0.15">
      <c r="B15" s="403">
        <v>7</v>
      </c>
      <c r="C15" s="403"/>
      <c r="D15" s="403"/>
      <c r="E15" s="403"/>
      <c r="F15" s="403"/>
      <c r="G15" s="403"/>
      <c r="H15" s="396">
        <f t="shared" si="4"/>
        <v>360</v>
      </c>
      <c r="I15" s="392"/>
      <c r="J15" s="392"/>
      <c r="K15" s="392"/>
      <c r="L15" s="392"/>
      <c r="M15" s="397">
        <v>191</v>
      </c>
      <c r="N15" s="397"/>
      <c r="O15" s="397"/>
      <c r="P15" s="397"/>
      <c r="Q15" s="397"/>
      <c r="R15" s="397">
        <v>169</v>
      </c>
      <c r="S15" s="397"/>
      <c r="T15" s="397"/>
      <c r="U15" s="397"/>
      <c r="V15" s="397"/>
      <c r="W15" s="393">
        <v>32</v>
      </c>
      <c r="X15" s="394"/>
      <c r="Y15" s="394"/>
      <c r="Z15" s="394"/>
      <c r="AA15" s="394"/>
      <c r="AB15" s="395"/>
      <c r="AC15" s="397">
        <f t="shared" si="5"/>
        <v>522</v>
      </c>
      <c r="AD15" s="397"/>
      <c r="AE15" s="397"/>
      <c r="AF15" s="397"/>
      <c r="AG15" s="397"/>
      <c r="AH15" s="397">
        <v>280</v>
      </c>
      <c r="AI15" s="397"/>
      <c r="AJ15" s="397"/>
      <c r="AK15" s="397"/>
      <c r="AL15" s="397"/>
      <c r="AM15" s="392">
        <v>242</v>
      </c>
      <c r="AN15" s="392"/>
      <c r="AO15" s="392"/>
      <c r="AP15" s="392"/>
      <c r="AQ15" s="402"/>
      <c r="AR15" s="261">
        <v>57</v>
      </c>
      <c r="AS15" s="261"/>
      <c r="AT15" s="261"/>
      <c r="AU15" s="261"/>
      <c r="AV15" s="261"/>
      <c r="AW15" s="404"/>
      <c r="AX15" s="396">
        <f t="shared" si="6"/>
        <v>872</v>
      </c>
      <c r="AY15" s="392"/>
      <c r="AZ15" s="392"/>
      <c r="BA15" s="392"/>
      <c r="BB15" s="392"/>
      <c r="BC15" s="397">
        <v>427</v>
      </c>
      <c r="BD15" s="397"/>
      <c r="BE15" s="397"/>
      <c r="BF15" s="397"/>
      <c r="BG15" s="397"/>
      <c r="BH15" s="397">
        <v>445</v>
      </c>
      <c r="BI15" s="397"/>
      <c r="BJ15" s="397"/>
      <c r="BK15" s="397"/>
      <c r="BL15" s="397"/>
      <c r="BM15" s="393">
        <v>82</v>
      </c>
      <c r="BN15" s="394"/>
      <c r="BO15" s="394"/>
      <c r="BP15" s="394"/>
      <c r="BQ15" s="394"/>
      <c r="BR15" s="395"/>
      <c r="BS15" s="397">
        <f t="shared" si="7"/>
        <v>811</v>
      </c>
      <c r="BT15" s="397"/>
      <c r="BU15" s="397"/>
      <c r="BV15" s="397"/>
      <c r="BW15" s="397"/>
      <c r="BX15" s="397">
        <v>297</v>
      </c>
      <c r="BY15" s="397"/>
      <c r="BZ15" s="397"/>
      <c r="CA15" s="397"/>
      <c r="CB15" s="397"/>
      <c r="CC15" s="397">
        <v>514</v>
      </c>
      <c r="CD15" s="397"/>
      <c r="CE15" s="397"/>
      <c r="CF15" s="397"/>
      <c r="CG15" s="397"/>
    </row>
    <row r="16" spans="1:85" ht="25.5" customHeight="1" x14ac:dyDescent="0.15">
      <c r="B16" s="403">
        <v>8</v>
      </c>
      <c r="C16" s="403"/>
      <c r="D16" s="403"/>
      <c r="E16" s="403"/>
      <c r="F16" s="403"/>
      <c r="G16" s="403"/>
      <c r="H16" s="396">
        <f>SUM(M16:V16)</f>
        <v>368</v>
      </c>
      <c r="I16" s="392"/>
      <c r="J16" s="392"/>
      <c r="K16" s="392"/>
      <c r="L16" s="392"/>
      <c r="M16" s="397">
        <v>197</v>
      </c>
      <c r="N16" s="397"/>
      <c r="O16" s="397"/>
      <c r="P16" s="397"/>
      <c r="Q16" s="397"/>
      <c r="R16" s="397">
        <v>171</v>
      </c>
      <c r="S16" s="397"/>
      <c r="T16" s="397"/>
      <c r="U16" s="397"/>
      <c r="V16" s="397"/>
      <c r="W16" s="393">
        <v>33</v>
      </c>
      <c r="X16" s="394"/>
      <c r="Y16" s="394"/>
      <c r="Z16" s="394"/>
      <c r="AA16" s="394"/>
      <c r="AB16" s="395"/>
      <c r="AC16" s="397">
        <f t="shared" si="5"/>
        <v>533</v>
      </c>
      <c r="AD16" s="397"/>
      <c r="AE16" s="397"/>
      <c r="AF16" s="397"/>
      <c r="AG16" s="397"/>
      <c r="AH16" s="397">
        <v>266</v>
      </c>
      <c r="AI16" s="397"/>
      <c r="AJ16" s="397"/>
      <c r="AK16" s="397"/>
      <c r="AL16" s="397"/>
      <c r="AM16" s="392">
        <v>267</v>
      </c>
      <c r="AN16" s="392"/>
      <c r="AO16" s="392"/>
      <c r="AP16" s="392"/>
      <c r="AQ16" s="402"/>
      <c r="AR16" s="261">
        <v>58</v>
      </c>
      <c r="AS16" s="261"/>
      <c r="AT16" s="261"/>
      <c r="AU16" s="261"/>
      <c r="AV16" s="261"/>
      <c r="AW16" s="404"/>
      <c r="AX16" s="396">
        <f t="shared" si="6"/>
        <v>915</v>
      </c>
      <c r="AY16" s="392"/>
      <c r="AZ16" s="392"/>
      <c r="BA16" s="392"/>
      <c r="BB16" s="392"/>
      <c r="BC16" s="397">
        <v>444</v>
      </c>
      <c r="BD16" s="397"/>
      <c r="BE16" s="397"/>
      <c r="BF16" s="397"/>
      <c r="BG16" s="397"/>
      <c r="BH16" s="397">
        <v>471</v>
      </c>
      <c r="BI16" s="397"/>
      <c r="BJ16" s="397"/>
      <c r="BK16" s="397"/>
      <c r="BL16" s="397"/>
      <c r="BM16" s="393">
        <v>83</v>
      </c>
      <c r="BN16" s="394"/>
      <c r="BO16" s="394"/>
      <c r="BP16" s="394"/>
      <c r="BQ16" s="394"/>
      <c r="BR16" s="395"/>
      <c r="BS16" s="397">
        <f t="shared" si="7"/>
        <v>694</v>
      </c>
      <c r="BT16" s="397"/>
      <c r="BU16" s="397"/>
      <c r="BV16" s="397"/>
      <c r="BW16" s="397"/>
      <c r="BX16" s="397">
        <v>240</v>
      </c>
      <c r="BY16" s="397"/>
      <c r="BZ16" s="397"/>
      <c r="CA16" s="397"/>
      <c r="CB16" s="397"/>
      <c r="CC16" s="397">
        <v>454</v>
      </c>
      <c r="CD16" s="397"/>
      <c r="CE16" s="397"/>
      <c r="CF16" s="397"/>
      <c r="CG16" s="397"/>
    </row>
    <row r="17" spans="2:85" ht="25.5" customHeight="1" x14ac:dyDescent="0.15">
      <c r="B17" s="403">
        <v>9</v>
      </c>
      <c r="C17" s="403"/>
      <c r="D17" s="403"/>
      <c r="E17" s="403"/>
      <c r="F17" s="403"/>
      <c r="G17" s="403"/>
      <c r="H17" s="396">
        <f t="shared" si="4"/>
        <v>345</v>
      </c>
      <c r="I17" s="392"/>
      <c r="J17" s="392"/>
      <c r="K17" s="392"/>
      <c r="L17" s="392"/>
      <c r="M17" s="397">
        <v>169</v>
      </c>
      <c r="N17" s="397"/>
      <c r="O17" s="397"/>
      <c r="P17" s="397"/>
      <c r="Q17" s="397"/>
      <c r="R17" s="397">
        <v>176</v>
      </c>
      <c r="S17" s="397"/>
      <c r="T17" s="397"/>
      <c r="U17" s="397"/>
      <c r="V17" s="397"/>
      <c r="W17" s="393">
        <v>34</v>
      </c>
      <c r="X17" s="394"/>
      <c r="Y17" s="394"/>
      <c r="Z17" s="394"/>
      <c r="AA17" s="394"/>
      <c r="AB17" s="395"/>
      <c r="AC17" s="397">
        <f t="shared" si="5"/>
        <v>528</v>
      </c>
      <c r="AD17" s="397"/>
      <c r="AE17" s="397"/>
      <c r="AF17" s="397"/>
      <c r="AG17" s="397"/>
      <c r="AH17" s="397">
        <v>273</v>
      </c>
      <c r="AI17" s="397"/>
      <c r="AJ17" s="397"/>
      <c r="AK17" s="397"/>
      <c r="AL17" s="397"/>
      <c r="AM17" s="392">
        <v>255</v>
      </c>
      <c r="AN17" s="392"/>
      <c r="AO17" s="392"/>
      <c r="AP17" s="392"/>
      <c r="AQ17" s="402"/>
      <c r="AR17" s="261">
        <v>59</v>
      </c>
      <c r="AS17" s="261"/>
      <c r="AT17" s="261"/>
      <c r="AU17" s="261"/>
      <c r="AV17" s="261"/>
      <c r="AW17" s="404"/>
      <c r="AX17" s="396">
        <f t="shared" si="6"/>
        <v>939</v>
      </c>
      <c r="AY17" s="392"/>
      <c r="AZ17" s="392"/>
      <c r="BA17" s="392"/>
      <c r="BB17" s="392"/>
      <c r="BC17" s="397">
        <v>445</v>
      </c>
      <c r="BD17" s="397"/>
      <c r="BE17" s="397"/>
      <c r="BF17" s="397"/>
      <c r="BG17" s="397"/>
      <c r="BH17" s="397">
        <v>494</v>
      </c>
      <c r="BI17" s="397"/>
      <c r="BJ17" s="397"/>
      <c r="BK17" s="397"/>
      <c r="BL17" s="397"/>
      <c r="BM17" s="393">
        <v>84</v>
      </c>
      <c r="BN17" s="394"/>
      <c r="BO17" s="394"/>
      <c r="BP17" s="394"/>
      <c r="BQ17" s="394"/>
      <c r="BR17" s="395"/>
      <c r="BS17" s="397">
        <f t="shared" si="7"/>
        <v>602</v>
      </c>
      <c r="BT17" s="397"/>
      <c r="BU17" s="397"/>
      <c r="BV17" s="397"/>
      <c r="BW17" s="397"/>
      <c r="BX17" s="397">
        <v>208</v>
      </c>
      <c r="BY17" s="397"/>
      <c r="BZ17" s="397"/>
      <c r="CA17" s="397"/>
      <c r="CB17" s="397"/>
      <c r="CC17" s="397">
        <v>394</v>
      </c>
      <c r="CD17" s="397"/>
      <c r="CE17" s="397"/>
      <c r="CF17" s="397"/>
      <c r="CG17" s="397"/>
    </row>
    <row r="18" spans="2:85" ht="15" customHeight="1" x14ac:dyDescent="0.15">
      <c r="B18" s="261"/>
      <c r="C18" s="261"/>
      <c r="D18" s="261"/>
      <c r="E18" s="261"/>
      <c r="F18" s="261"/>
      <c r="G18" s="261"/>
      <c r="H18" s="396"/>
      <c r="I18" s="392"/>
      <c r="J18" s="392"/>
      <c r="K18" s="392"/>
      <c r="L18" s="392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120"/>
      <c r="AC18" s="122"/>
      <c r="AM18" s="13"/>
      <c r="AN18" s="13"/>
      <c r="AO18" s="13"/>
      <c r="AP18" s="13"/>
      <c r="AQ18" s="121"/>
      <c r="AW18" s="14"/>
      <c r="BL18" s="121"/>
      <c r="BR18" s="14"/>
    </row>
    <row r="19" spans="2:85" ht="25.5" customHeight="1" x14ac:dyDescent="0.15">
      <c r="B19" s="261" t="s">
        <v>254</v>
      </c>
      <c r="C19" s="261"/>
      <c r="D19" s="261"/>
      <c r="E19" s="261"/>
      <c r="F19" s="261"/>
      <c r="G19" s="261"/>
      <c r="H19" s="396">
        <f t="shared" ref="H19:H24" si="8">SUM(M19:V19)</f>
        <v>2122</v>
      </c>
      <c r="I19" s="392"/>
      <c r="J19" s="392"/>
      <c r="K19" s="392"/>
      <c r="L19" s="392"/>
      <c r="M19" s="397">
        <f>SUM(M20:Q24)</f>
        <v>1086</v>
      </c>
      <c r="N19" s="397"/>
      <c r="O19" s="397"/>
      <c r="P19" s="397"/>
      <c r="Q19" s="397"/>
      <c r="R19" s="397">
        <f>SUM(R20:V24)</f>
        <v>1036</v>
      </c>
      <c r="S19" s="397"/>
      <c r="T19" s="397"/>
      <c r="U19" s="397"/>
      <c r="V19" s="397"/>
      <c r="W19" s="399" t="s">
        <v>255</v>
      </c>
      <c r="X19" s="400"/>
      <c r="Y19" s="400"/>
      <c r="Z19" s="400"/>
      <c r="AA19" s="400"/>
      <c r="AB19" s="401"/>
      <c r="AC19" s="397">
        <f t="shared" ref="AC19:AC24" si="9">SUM(AH19:AQ19)</f>
        <v>2897</v>
      </c>
      <c r="AD19" s="397"/>
      <c r="AE19" s="397"/>
      <c r="AF19" s="397"/>
      <c r="AG19" s="397"/>
      <c r="AH19" s="397">
        <f>SUM(AH20:AL24)</f>
        <v>1536</v>
      </c>
      <c r="AI19" s="397"/>
      <c r="AJ19" s="397"/>
      <c r="AK19" s="397"/>
      <c r="AL19" s="397"/>
      <c r="AM19" s="392">
        <f>SUM(AM20:AQ24)</f>
        <v>1361</v>
      </c>
      <c r="AN19" s="392"/>
      <c r="AO19" s="392"/>
      <c r="AP19" s="392"/>
      <c r="AQ19" s="402"/>
      <c r="AR19" s="261" t="s">
        <v>256</v>
      </c>
      <c r="AS19" s="261"/>
      <c r="AT19" s="261"/>
      <c r="AU19" s="261"/>
      <c r="AV19" s="261"/>
      <c r="AW19" s="404"/>
      <c r="AX19" s="396">
        <f t="shared" ref="AX19:AX24" si="10">SUM(BC19:BL19)</f>
        <v>4859</v>
      </c>
      <c r="AY19" s="392"/>
      <c r="AZ19" s="392"/>
      <c r="BA19" s="392"/>
      <c r="BB19" s="392"/>
      <c r="BC19" s="397">
        <f>SUM(BC20:BG24)</f>
        <v>2441</v>
      </c>
      <c r="BD19" s="397"/>
      <c r="BE19" s="397"/>
      <c r="BF19" s="397"/>
      <c r="BG19" s="397"/>
      <c r="BH19" s="397">
        <f>SUM(BH20:BL24)</f>
        <v>2418</v>
      </c>
      <c r="BI19" s="397"/>
      <c r="BJ19" s="397"/>
      <c r="BK19" s="397"/>
      <c r="BL19" s="397"/>
      <c r="BM19" s="399" t="s">
        <v>257</v>
      </c>
      <c r="BN19" s="400"/>
      <c r="BO19" s="400"/>
      <c r="BP19" s="400"/>
      <c r="BQ19" s="400"/>
      <c r="BR19" s="401"/>
      <c r="BS19" s="397">
        <f t="shared" ref="BS19:BS24" si="11">SUM(BX19:CG19)</f>
        <v>2455</v>
      </c>
      <c r="BT19" s="397"/>
      <c r="BU19" s="397"/>
      <c r="BV19" s="397"/>
      <c r="BW19" s="397"/>
      <c r="BX19" s="397">
        <f>SUM(BX20:CB24)</f>
        <v>829</v>
      </c>
      <c r="BY19" s="397"/>
      <c r="BZ19" s="397"/>
      <c r="CA19" s="397"/>
      <c r="CB19" s="397"/>
      <c r="CC19" s="397">
        <f>SUM(CC20:CG24)</f>
        <v>1626</v>
      </c>
      <c r="CD19" s="397"/>
      <c r="CE19" s="397"/>
      <c r="CF19" s="397"/>
      <c r="CG19" s="397"/>
    </row>
    <row r="20" spans="2:85" ht="25.5" customHeight="1" x14ac:dyDescent="0.15">
      <c r="B20" s="403">
        <v>10</v>
      </c>
      <c r="C20" s="403"/>
      <c r="D20" s="403"/>
      <c r="E20" s="403"/>
      <c r="F20" s="403"/>
      <c r="G20" s="403"/>
      <c r="H20" s="396">
        <f t="shared" si="8"/>
        <v>420</v>
      </c>
      <c r="I20" s="392"/>
      <c r="J20" s="392"/>
      <c r="K20" s="392"/>
      <c r="L20" s="392"/>
      <c r="M20" s="397">
        <v>220</v>
      </c>
      <c r="N20" s="397"/>
      <c r="O20" s="397"/>
      <c r="P20" s="397"/>
      <c r="Q20" s="397"/>
      <c r="R20" s="397">
        <v>200</v>
      </c>
      <c r="S20" s="397"/>
      <c r="T20" s="397"/>
      <c r="U20" s="397"/>
      <c r="V20" s="397"/>
      <c r="W20" s="393">
        <v>35</v>
      </c>
      <c r="X20" s="394"/>
      <c r="Y20" s="394"/>
      <c r="Z20" s="394"/>
      <c r="AA20" s="394"/>
      <c r="AB20" s="395"/>
      <c r="AC20" s="397">
        <f t="shared" si="9"/>
        <v>548</v>
      </c>
      <c r="AD20" s="397"/>
      <c r="AE20" s="397"/>
      <c r="AF20" s="397"/>
      <c r="AG20" s="397"/>
      <c r="AH20" s="397">
        <v>293</v>
      </c>
      <c r="AI20" s="397"/>
      <c r="AJ20" s="397"/>
      <c r="AK20" s="397"/>
      <c r="AL20" s="397"/>
      <c r="AM20" s="392">
        <v>255</v>
      </c>
      <c r="AN20" s="392"/>
      <c r="AO20" s="392"/>
      <c r="AP20" s="392"/>
      <c r="AQ20" s="402"/>
      <c r="AR20" s="403">
        <v>60</v>
      </c>
      <c r="AS20" s="403"/>
      <c r="AT20" s="403"/>
      <c r="AU20" s="403"/>
      <c r="AV20" s="403"/>
      <c r="AW20" s="395"/>
      <c r="AX20" s="396">
        <f t="shared" si="10"/>
        <v>899</v>
      </c>
      <c r="AY20" s="392"/>
      <c r="AZ20" s="392"/>
      <c r="BA20" s="392"/>
      <c r="BB20" s="392"/>
      <c r="BC20" s="397">
        <v>445</v>
      </c>
      <c r="BD20" s="397"/>
      <c r="BE20" s="397"/>
      <c r="BF20" s="397"/>
      <c r="BG20" s="397"/>
      <c r="BH20" s="397">
        <v>454</v>
      </c>
      <c r="BI20" s="397"/>
      <c r="BJ20" s="397"/>
      <c r="BK20" s="397"/>
      <c r="BL20" s="397"/>
      <c r="BM20" s="393">
        <v>85</v>
      </c>
      <c r="BN20" s="394"/>
      <c r="BO20" s="394"/>
      <c r="BP20" s="394"/>
      <c r="BQ20" s="394"/>
      <c r="BR20" s="395"/>
      <c r="BS20" s="397">
        <f t="shared" si="11"/>
        <v>635</v>
      </c>
      <c r="BT20" s="397"/>
      <c r="BU20" s="397"/>
      <c r="BV20" s="397"/>
      <c r="BW20" s="397"/>
      <c r="BX20" s="397">
        <v>226</v>
      </c>
      <c r="BY20" s="397"/>
      <c r="BZ20" s="397"/>
      <c r="CA20" s="397"/>
      <c r="CB20" s="397"/>
      <c r="CC20" s="397">
        <v>409</v>
      </c>
      <c r="CD20" s="397"/>
      <c r="CE20" s="397"/>
      <c r="CF20" s="397"/>
      <c r="CG20" s="397"/>
    </row>
    <row r="21" spans="2:85" ht="25.5" customHeight="1" x14ac:dyDescent="0.15">
      <c r="B21" s="403">
        <v>11</v>
      </c>
      <c r="C21" s="403"/>
      <c r="D21" s="403"/>
      <c r="E21" s="403"/>
      <c r="F21" s="403"/>
      <c r="G21" s="403"/>
      <c r="H21" s="396">
        <f t="shared" si="8"/>
        <v>424</v>
      </c>
      <c r="I21" s="392"/>
      <c r="J21" s="392"/>
      <c r="K21" s="392"/>
      <c r="L21" s="392"/>
      <c r="M21" s="397">
        <v>214</v>
      </c>
      <c r="N21" s="397"/>
      <c r="O21" s="397"/>
      <c r="P21" s="397"/>
      <c r="Q21" s="397"/>
      <c r="R21" s="397">
        <v>210</v>
      </c>
      <c r="S21" s="397"/>
      <c r="T21" s="397"/>
      <c r="U21" s="397"/>
      <c r="V21" s="397"/>
      <c r="W21" s="393">
        <v>36</v>
      </c>
      <c r="X21" s="394"/>
      <c r="Y21" s="394"/>
      <c r="Z21" s="394"/>
      <c r="AA21" s="394"/>
      <c r="AB21" s="395"/>
      <c r="AC21" s="397">
        <f t="shared" si="9"/>
        <v>600</v>
      </c>
      <c r="AD21" s="397"/>
      <c r="AE21" s="397"/>
      <c r="AF21" s="397"/>
      <c r="AG21" s="397"/>
      <c r="AH21" s="397">
        <v>316</v>
      </c>
      <c r="AI21" s="397"/>
      <c r="AJ21" s="397"/>
      <c r="AK21" s="397"/>
      <c r="AL21" s="397"/>
      <c r="AM21" s="392">
        <v>284</v>
      </c>
      <c r="AN21" s="392"/>
      <c r="AO21" s="392"/>
      <c r="AP21" s="392"/>
      <c r="AQ21" s="402"/>
      <c r="AR21" s="403">
        <v>61</v>
      </c>
      <c r="AS21" s="403"/>
      <c r="AT21" s="403"/>
      <c r="AU21" s="403"/>
      <c r="AV21" s="403"/>
      <c r="AW21" s="395"/>
      <c r="AX21" s="396">
        <f t="shared" si="10"/>
        <v>966</v>
      </c>
      <c r="AY21" s="392"/>
      <c r="AZ21" s="392"/>
      <c r="BA21" s="392"/>
      <c r="BB21" s="392"/>
      <c r="BC21" s="397">
        <v>457</v>
      </c>
      <c r="BD21" s="397"/>
      <c r="BE21" s="397"/>
      <c r="BF21" s="397"/>
      <c r="BG21" s="397"/>
      <c r="BH21" s="397">
        <v>509</v>
      </c>
      <c r="BI21" s="397"/>
      <c r="BJ21" s="397"/>
      <c r="BK21" s="397"/>
      <c r="BL21" s="397"/>
      <c r="BM21" s="393">
        <v>86</v>
      </c>
      <c r="BN21" s="394"/>
      <c r="BO21" s="394"/>
      <c r="BP21" s="394"/>
      <c r="BQ21" s="394"/>
      <c r="BR21" s="395"/>
      <c r="BS21" s="397">
        <f t="shared" si="11"/>
        <v>539</v>
      </c>
      <c r="BT21" s="397"/>
      <c r="BU21" s="397"/>
      <c r="BV21" s="397"/>
      <c r="BW21" s="397"/>
      <c r="BX21" s="397">
        <v>186</v>
      </c>
      <c r="BY21" s="397"/>
      <c r="BZ21" s="397"/>
      <c r="CA21" s="397"/>
      <c r="CB21" s="397"/>
      <c r="CC21" s="397">
        <v>353</v>
      </c>
      <c r="CD21" s="397"/>
      <c r="CE21" s="397"/>
      <c r="CF21" s="397"/>
      <c r="CG21" s="397"/>
    </row>
    <row r="22" spans="2:85" ht="25.5" customHeight="1" x14ac:dyDescent="0.15">
      <c r="B22" s="403">
        <v>12</v>
      </c>
      <c r="C22" s="403"/>
      <c r="D22" s="403"/>
      <c r="E22" s="403"/>
      <c r="F22" s="403"/>
      <c r="G22" s="403"/>
      <c r="H22" s="396">
        <f t="shared" si="8"/>
        <v>388</v>
      </c>
      <c r="I22" s="392"/>
      <c r="J22" s="392"/>
      <c r="K22" s="392"/>
      <c r="L22" s="392"/>
      <c r="M22" s="397">
        <v>203</v>
      </c>
      <c r="N22" s="397"/>
      <c r="O22" s="397"/>
      <c r="P22" s="397"/>
      <c r="Q22" s="397"/>
      <c r="R22" s="397">
        <v>185</v>
      </c>
      <c r="S22" s="397"/>
      <c r="T22" s="397"/>
      <c r="U22" s="397"/>
      <c r="V22" s="397"/>
      <c r="W22" s="393">
        <v>37</v>
      </c>
      <c r="X22" s="394"/>
      <c r="Y22" s="394"/>
      <c r="Z22" s="394"/>
      <c r="AA22" s="394"/>
      <c r="AB22" s="395"/>
      <c r="AC22" s="397">
        <f t="shared" si="9"/>
        <v>577</v>
      </c>
      <c r="AD22" s="397"/>
      <c r="AE22" s="397"/>
      <c r="AF22" s="397"/>
      <c r="AG22" s="397"/>
      <c r="AH22" s="397">
        <v>325</v>
      </c>
      <c r="AI22" s="397"/>
      <c r="AJ22" s="397"/>
      <c r="AK22" s="397"/>
      <c r="AL22" s="397"/>
      <c r="AM22" s="392">
        <v>252</v>
      </c>
      <c r="AN22" s="392"/>
      <c r="AO22" s="392"/>
      <c r="AP22" s="392"/>
      <c r="AQ22" s="402"/>
      <c r="AR22" s="403">
        <v>62</v>
      </c>
      <c r="AS22" s="403"/>
      <c r="AT22" s="403"/>
      <c r="AU22" s="403"/>
      <c r="AV22" s="403"/>
      <c r="AW22" s="395"/>
      <c r="AX22" s="396">
        <f t="shared" si="10"/>
        <v>1042</v>
      </c>
      <c r="AY22" s="392"/>
      <c r="AZ22" s="392"/>
      <c r="BA22" s="392"/>
      <c r="BB22" s="392"/>
      <c r="BC22" s="397">
        <v>528</v>
      </c>
      <c r="BD22" s="397"/>
      <c r="BE22" s="397"/>
      <c r="BF22" s="397"/>
      <c r="BG22" s="397"/>
      <c r="BH22" s="397">
        <v>514</v>
      </c>
      <c r="BI22" s="397"/>
      <c r="BJ22" s="397"/>
      <c r="BK22" s="397"/>
      <c r="BL22" s="397"/>
      <c r="BM22" s="393">
        <v>87</v>
      </c>
      <c r="BN22" s="394"/>
      <c r="BO22" s="394"/>
      <c r="BP22" s="394"/>
      <c r="BQ22" s="394"/>
      <c r="BR22" s="395"/>
      <c r="BS22" s="397">
        <f t="shared" si="11"/>
        <v>492</v>
      </c>
      <c r="BT22" s="397"/>
      <c r="BU22" s="397"/>
      <c r="BV22" s="397"/>
      <c r="BW22" s="397"/>
      <c r="BX22" s="397">
        <v>164</v>
      </c>
      <c r="BY22" s="397"/>
      <c r="BZ22" s="397"/>
      <c r="CA22" s="397"/>
      <c r="CB22" s="397"/>
      <c r="CC22" s="397">
        <v>328</v>
      </c>
      <c r="CD22" s="397"/>
      <c r="CE22" s="397"/>
      <c r="CF22" s="397"/>
      <c r="CG22" s="397"/>
    </row>
    <row r="23" spans="2:85" ht="25.5" customHeight="1" x14ac:dyDescent="0.15">
      <c r="B23" s="403">
        <v>13</v>
      </c>
      <c r="C23" s="403"/>
      <c r="D23" s="403"/>
      <c r="E23" s="403"/>
      <c r="F23" s="403"/>
      <c r="G23" s="403"/>
      <c r="H23" s="396">
        <f t="shared" si="8"/>
        <v>448</v>
      </c>
      <c r="I23" s="392"/>
      <c r="J23" s="392"/>
      <c r="K23" s="392"/>
      <c r="L23" s="392"/>
      <c r="M23" s="397">
        <v>224</v>
      </c>
      <c r="N23" s="397"/>
      <c r="O23" s="397"/>
      <c r="P23" s="397"/>
      <c r="Q23" s="397"/>
      <c r="R23" s="397">
        <v>224</v>
      </c>
      <c r="S23" s="397"/>
      <c r="T23" s="397"/>
      <c r="U23" s="397"/>
      <c r="V23" s="397"/>
      <c r="W23" s="393">
        <v>38</v>
      </c>
      <c r="X23" s="394"/>
      <c r="Y23" s="394"/>
      <c r="Z23" s="394"/>
      <c r="AA23" s="394"/>
      <c r="AB23" s="395"/>
      <c r="AC23" s="397">
        <f t="shared" si="9"/>
        <v>536</v>
      </c>
      <c r="AD23" s="397"/>
      <c r="AE23" s="397"/>
      <c r="AF23" s="397"/>
      <c r="AG23" s="397"/>
      <c r="AH23" s="397">
        <v>273</v>
      </c>
      <c r="AI23" s="397"/>
      <c r="AJ23" s="397"/>
      <c r="AK23" s="397"/>
      <c r="AL23" s="397"/>
      <c r="AM23" s="392">
        <v>263</v>
      </c>
      <c r="AN23" s="392"/>
      <c r="AO23" s="392"/>
      <c r="AP23" s="392"/>
      <c r="AQ23" s="402"/>
      <c r="AR23" s="403">
        <v>63</v>
      </c>
      <c r="AS23" s="403"/>
      <c r="AT23" s="403"/>
      <c r="AU23" s="403"/>
      <c r="AV23" s="403"/>
      <c r="AW23" s="395"/>
      <c r="AX23" s="396">
        <f t="shared" si="10"/>
        <v>952</v>
      </c>
      <c r="AY23" s="392"/>
      <c r="AZ23" s="392"/>
      <c r="BA23" s="392"/>
      <c r="BB23" s="392"/>
      <c r="BC23" s="397">
        <v>509</v>
      </c>
      <c r="BD23" s="397"/>
      <c r="BE23" s="397"/>
      <c r="BF23" s="397"/>
      <c r="BG23" s="397"/>
      <c r="BH23" s="397">
        <v>443</v>
      </c>
      <c r="BI23" s="397"/>
      <c r="BJ23" s="397"/>
      <c r="BK23" s="397"/>
      <c r="BL23" s="397"/>
      <c r="BM23" s="393">
        <v>88</v>
      </c>
      <c r="BN23" s="394"/>
      <c r="BO23" s="394"/>
      <c r="BP23" s="394"/>
      <c r="BQ23" s="394"/>
      <c r="BR23" s="395"/>
      <c r="BS23" s="397">
        <f t="shared" si="11"/>
        <v>446</v>
      </c>
      <c r="BT23" s="397"/>
      <c r="BU23" s="397"/>
      <c r="BV23" s="397"/>
      <c r="BW23" s="397"/>
      <c r="BX23" s="397">
        <v>153</v>
      </c>
      <c r="BY23" s="397"/>
      <c r="BZ23" s="397"/>
      <c r="CA23" s="397"/>
      <c r="CB23" s="397"/>
      <c r="CC23" s="397">
        <v>293</v>
      </c>
      <c r="CD23" s="397"/>
      <c r="CE23" s="397"/>
      <c r="CF23" s="397"/>
      <c r="CG23" s="397"/>
    </row>
    <row r="24" spans="2:85" ht="25.5" customHeight="1" x14ac:dyDescent="0.15">
      <c r="B24" s="403">
        <v>14</v>
      </c>
      <c r="C24" s="403"/>
      <c r="D24" s="403"/>
      <c r="E24" s="403"/>
      <c r="F24" s="403"/>
      <c r="G24" s="403"/>
      <c r="H24" s="396">
        <f t="shared" si="8"/>
        <v>442</v>
      </c>
      <c r="I24" s="392"/>
      <c r="J24" s="392"/>
      <c r="K24" s="392"/>
      <c r="L24" s="392"/>
      <c r="M24" s="397">
        <v>225</v>
      </c>
      <c r="N24" s="397"/>
      <c r="O24" s="397"/>
      <c r="P24" s="397"/>
      <c r="Q24" s="397"/>
      <c r="R24" s="397">
        <v>217</v>
      </c>
      <c r="S24" s="397"/>
      <c r="T24" s="397"/>
      <c r="U24" s="397"/>
      <c r="V24" s="397"/>
      <c r="W24" s="393">
        <v>39</v>
      </c>
      <c r="X24" s="394"/>
      <c r="Y24" s="394"/>
      <c r="Z24" s="394"/>
      <c r="AA24" s="394"/>
      <c r="AB24" s="395"/>
      <c r="AC24" s="397">
        <f t="shared" si="9"/>
        <v>636</v>
      </c>
      <c r="AD24" s="397"/>
      <c r="AE24" s="397"/>
      <c r="AF24" s="397"/>
      <c r="AG24" s="397"/>
      <c r="AH24" s="397">
        <v>329</v>
      </c>
      <c r="AI24" s="397"/>
      <c r="AJ24" s="397"/>
      <c r="AK24" s="397"/>
      <c r="AL24" s="397"/>
      <c r="AM24" s="392">
        <v>307</v>
      </c>
      <c r="AN24" s="392"/>
      <c r="AO24" s="392"/>
      <c r="AP24" s="392"/>
      <c r="AQ24" s="402"/>
      <c r="AR24" s="403">
        <v>64</v>
      </c>
      <c r="AS24" s="403"/>
      <c r="AT24" s="403"/>
      <c r="AU24" s="403"/>
      <c r="AV24" s="403"/>
      <c r="AW24" s="395"/>
      <c r="AX24" s="396">
        <f t="shared" si="10"/>
        <v>1000</v>
      </c>
      <c r="AY24" s="392"/>
      <c r="AZ24" s="392"/>
      <c r="BA24" s="392"/>
      <c r="BB24" s="392"/>
      <c r="BC24" s="397">
        <v>502</v>
      </c>
      <c r="BD24" s="397"/>
      <c r="BE24" s="397"/>
      <c r="BF24" s="397"/>
      <c r="BG24" s="397"/>
      <c r="BH24" s="397">
        <v>498</v>
      </c>
      <c r="BI24" s="397"/>
      <c r="BJ24" s="397"/>
      <c r="BK24" s="397"/>
      <c r="BL24" s="397"/>
      <c r="BM24" s="393">
        <v>89</v>
      </c>
      <c r="BN24" s="394"/>
      <c r="BO24" s="394"/>
      <c r="BP24" s="394"/>
      <c r="BQ24" s="394"/>
      <c r="BR24" s="395"/>
      <c r="BS24" s="397">
        <f t="shared" si="11"/>
        <v>343</v>
      </c>
      <c r="BT24" s="397"/>
      <c r="BU24" s="397"/>
      <c r="BV24" s="397"/>
      <c r="BW24" s="397"/>
      <c r="BX24" s="397">
        <v>100</v>
      </c>
      <c r="BY24" s="397"/>
      <c r="BZ24" s="397"/>
      <c r="CA24" s="397"/>
      <c r="CB24" s="397"/>
      <c r="CC24" s="397">
        <v>243</v>
      </c>
      <c r="CD24" s="397"/>
      <c r="CE24" s="397"/>
      <c r="CF24" s="397"/>
      <c r="CG24" s="397"/>
    </row>
    <row r="25" spans="2:85" ht="15" customHeight="1" x14ac:dyDescent="0.15">
      <c r="B25" s="403"/>
      <c r="C25" s="403"/>
      <c r="D25" s="403"/>
      <c r="E25" s="403"/>
      <c r="F25" s="403"/>
      <c r="G25" s="403"/>
      <c r="H25" s="396"/>
      <c r="I25" s="392"/>
      <c r="J25" s="392"/>
      <c r="K25" s="392"/>
      <c r="L25" s="392"/>
      <c r="M25" s="397"/>
      <c r="N25" s="397"/>
      <c r="O25" s="397"/>
      <c r="P25" s="397"/>
      <c r="Q25" s="397"/>
      <c r="R25" s="392"/>
      <c r="S25" s="392"/>
      <c r="T25" s="392"/>
      <c r="U25" s="392"/>
      <c r="V25" s="402"/>
      <c r="AB25" s="14"/>
      <c r="AM25" s="13"/>
      <c r="AN25" s="13"/>
      <c r="AO25" s="13"/>
      <c r="AP25" s="13"/>
      <c r="AQ25" s="121"/>
      <c r="AW25" s="14"/>
      <c r="BL25" s="121"/>
      <c r="BR25" s="14"/>
    </row>
    <row r="26" spans="2:85" ht="25.5" customHeight="1" x14ac:dyDescent="0.15">
      <c r="B26" s="261" t="s">
        <v>258</v>
      </c>
      <c r="C26" s="261"/>
      <c r="D26" s="261"/>
      <c r="E26" s="261"/>
      <c r="F26" s="261"/>
      <c r="G26" s="261"/>
      <c r="H26" s="396">
        <f t="shared" ref="H26:H31" si="12">SUM(M26:V26)</f>
        <v>2543</v>
      </c>
      <c r="I26" s="392"/>
      <c r="J26" s="392"/>
      <c r="K26" s="392"/>
      <c r="L26" s="392"/>
      <c r="M26" s="397">
        <f>SUM(M27:Q31)</f>
        <v>1292</v>
      </c>
      <c r="N26" s="397"/>
      <c r="O26" s="397"/>
      <c r="P26" s="397"/>
      <c r="Q26" s="397"/>
      <c r="R26" s="392">
        <f>SUM(R27:V31)</f>
        <v>1251</v>
      </c>
      <c r="S26" s="392"/>
      <c r="T26" s="392"/>
      <c r="U26" s="392"/>
      <c r="V26" s="402"/>
      <c r="W26" s="400" t="s">
        <v>259</v>
      </c>
      <c r="X26" s="400"/>
      <c r="Y26" s="400"/>
      <c r="Z26" s="400"/>
      <c r="AA26" s="400"/>
      <c r="AB26" s="401"/>
      <c r="AC26" s="397">
        <f t="shared" ref="AC26:AC31" si="13">SUM(AH26:AQ26)</f>
        <v>3379</v>
      </c>
      <c r="AD26" s="397"/>
      <c r="AE26" s="397"/>
      <c r="AF26" s="397"/>
      <c r="AG26" s="397"/>
      <c r="AH26" s="397">
        <f>SUM(AH27:AL31)</f>
        <v>1727</v>
      </c>
      <c r="AI26" s="397"/>
      <c r="AJ26" s="397"/>
      <c r="AK26" s="397"/>
      <c r="AL26" s="397"/>
      <c r="AM26" s="392">
        <f>SUM(AM27:AQ31)</f>
        <v>1652</v>
      </c>
      <c r="AN26" s="392"/>
      <c r="AO26" s="392"/>
      <c r="AP26" s="392"/>
      <c r="AQ26" s="402"/>
      <c r="AR26" s="261" t="s">
        <v>260</v>
      </c>
      <c r="AS26" s="261"/>
      <c r="AT26" s="261"/>
      <c r="AU26" s="261"/>
      <c r="AV26" s="261"/>
      <c r="AW26" s="404"/>
      <c r="AX26" s="396">
        <f t="shared" ref="AX26:AX31" si="14">SUM(BC26:BL26)</f>
        <v>5698</v>
      </c>
      <c r="AY26" s="392"/>
      <c r="AZ26" s="392"/>
      <c r="BA26" s="392"/>
      <c r="BB26" s="392"/>
      <c r="BC26" s="397">
        <f>SUM(BC27:BG31)</f>
        <v>2829</v>
      </c>
      <c r="BD26" s="397"/>
      <c r="BE26" s="397"/>
      <c r="BF26" s="397"/>
      <c r="BG26" s="397"/>
      <c r="BH26" s="397">
        <f>SUM(BH27:BL31)</f>
        <v>2869</v>
      </c>
      <c r="BI26" s="397"/>
      <c r="BJ26" s="397"/>
      <c r="BK26" s="397"/>
      <c r="BL26" s="397"/>
      <c r="BM26" s="399" t="s">
        <v>261</v>
      </c>
      <c r="BN26" s="400"/>
      <c r="BO26" s="400"/>
      <c r="BP26" s="400"/>
      <c r="BQ26" s="400"/>
      <c r="BR26" s="401"/>
      <c r="BS26" s="397">
        <f t="shared" ref="BS26:BS31" si="15">SUM(BX26:CG26)</f>
        <v>1116</v>
      </c>
      <c r="BT26" s="397"/>
      <c r="BU26" s="397"/>
      <c r="BV26" s="397"/>
      <c r="BW26" s="397"/>
      <c r="BX26" s="397">
        <f>SUM(BX27:CB31)</f>
        <v>267</v>
      </c>
      <c r="BY26" s="397"/>
      <c r="BZ26" s="397"/>
      <c r="CA26" s="397"/>
      <c r="CB26" s="397"/>
      <c r="CC26" s="397">
        <f>SUM(CC27:CG31)</f>
        <v>849</v>
      </c>
      <c r="CD26" s="397"/>
      <c r="CE26" s="397"/>
      <c r="CF26" s="397"/>
      <c r="CG26" s="397"/>
    </row>
    <row r="27" spans="2:85" ht="25.5" customHeight="1" x14ac:dyDescent="0.15">
      <c r="B27" s="403">
        <v>15</v>
      </c>
      <c r="C27" s="403"/>
      <c r="D27" s="403"/>
      <c r="E27" s="403"/>
      <c r="F27" s="403"/>
      <c r="G27" s="403"/>
      <c r="H27" s="396">
        <f t="shared" si="12"/>
        <v>468</v>
      </c>
      <c r="I27" s="392"/>
      <c r="J27" s="392"/>
      <c r="K27" s="392"/>
      <c r="L27" s="392"/>
      <c r="M27" s="397">
        <v>241</v>
      </c>
      <c r="N27" s="397"/>
      <c r="O27" s="397"/>
      <c r="P27" s="397"/>
      <c r="Q27" s="397"/>
      <c r="R27" s="397">
        <v>227</v>
      </c>
      <c r="S27" s="397"/>
      <c r="T27" s="397"/>
      <c r="U27" s="397"/>
      <c r="V27" s="397"/>
      <c r="W27" s="393">
        <v>40</v>
      </c>
      <c r="X27" s="394"/>
      <c r="Y27" s="394"/>
      <c r="Z27" s="394"/>
      <c r="AA27" s="394"/>
      <c r="AB27" s="395"/>
      <c r="AC27" s="397">
        <f t="shared" si="13"/>
        <v>651</v>
      </c>
      <c r="AD27" s="397"/>
      <c r="AE27" s="397"/>
      <c r="AF27" s="397"/>
      <c r="AG27" s="397"/>
      <c r="AH27" s="397">
        <v>322</v>
      </c>
      <c r="AI27" s="397"/>
      <c r="AJ27" s="397"/>
      <c r="AK27" s="397"/>
      <c r="AL27" s="397"/>
      <c r="AM27" s="392">
        <v>329</v>
      </c>
      <c r="AN27" s="392"/>
      <c r="AO27" s="392"/>
      <c r="AP27" s="392"/>
      <c r="AQ27" s="402"/>
      <c r="AR27" s="403">
        <v>65</v>
      </c>
      <c r="AS27" s="403"/>
      <c r="AT27" s="403"/>
      <c r="AU27" s="403"/>
      <c r="AV27" s="403"/>
      <c r="AW27" s="395"/>
      <c r="AX27" s="396">
        <f t="shared" si="14"/>
        <v>1038</v>
      </c>
      <c r="AY27" s="392"/>
      <c r="AZ27" s="392"/>
      <c r="BA27" s="392"/>
      <c r="BB27" s="392"/>
      <c r="BC27" s="397">
        <v>545</v>
      </c>
      <c r="BD27" s="397"/>
      <c r="BE27" s="397"/>
      <c r="BF27" s="397"/>
      <c r="BG27" s="397"/>
      <c r="BH27" s="397">
        <v>493</v>
      </c>
      <c r="BI27" s="397"/>
      <c r="BJ27" s="397"/>
      <c r="BK27" s="397"/>
      <c r="BL27" s="397"/>
      <c r="BM27" s="393">
        <v>90</v>
      </c>
      <c r="BN27" s="394"/>
      <c r="BO27" s="394"/>
      <c r="BP27" s="394"/>
      <c r="BQ27" s="394"/>
      <c r="BR27" s="395"/>
      <c r="BS27" s="397">
        <f t="shared" si="15"/>
        <v>324</v>
      </c>
      <c r="BT27" s="397"/>
      <c r="BU27" s="397"/>
      <c r="BV27" s="397"/>
      <c r="BW27" s="397"/>
      <c r="BX27" s="397">
        <v>84</v>
      </c>
      <c r="BY27" s="397"/>
      <c r="BZ27" s="397"/>
      <c r="CA27" s="397"/>
      <c r="CB27" s="397"/>
      <c r="CC27" s="397">
        <v>240</v>
      </c>
      <c r="CD27" s="397"/>
      <c r="CE27" s="397"/>
      <c r="CF27" s="397"/>
      <c r="CG27" s="397"/>
    </row>
    <row r="28" spans="2:85" ht="25.5" customHeight="1" x14ac:dyDescent="0.15">
      <c r="B28" s="403">
        <v>16</v>
      </c>
      <c r="C28" s="403"/>
      <c r="D28" s="403"/>
      <c r="E28" s="403"/>
      <c r="F28" s="403"/>
      <c r="G28" s="403"/>
      <c r="H28" s="396">
        <f t="shared" si="12"/>
        <v>495</v>
      </c>
      <c r="I28" s="392"/>
      <c r="J28" s="392"/>
      <c r="K28" s="392"/>
      <c r="L28" s="392"/>
      <c r="M28" s="397">
        <v>248</v>
      </c>
      <c r="N28" s="397"/>
      <c r="O28" s="397"/>
      <c r="P28" s="397"/>
      <c r="Q28" s="397"/>
      <c r="R28" s="397">
        <v>247</v>
      </c>
      <c r="S28" s="397"/>
      <c r="T28" s="397"/>
      <c r="U28" s="397"/>
      <c r="V28" s="397"/>
      <c r="W28" s="393">
        <v>41</v>
      </c>
      <c r="X28" s="394"/>
      <c r="Y28" s="394"/>
      <c r="Z28" s="394"/>
      <c r="AA28" s="394"/>
      <c r="AB28" s="395"/>
      <c r="AC28" s="397">
        <f t="shared" si="13"/>
        <v>645</v>
      </c>
      <c r="AD28" s="397"/>
      <c r="AE28" s="397"/>
      <c r="AF28" s="397"/>
      <c r="AG28" s="397"/>
      <c r="AH28" s="397">
        <v>319</v>
      </c>
      <c r="AI28" s="397"/>
      <c r="AJ28" s="397"/>
      <c r="AK28" s="397"/>
      <c r="AL28" s="397"/>
      <c r="AM28" s="392">
        <v>326</v>
      </c>
      <c r="AN28" s="392"/>
      <c r="AO28" s="392"/>
      <c r="AP28" s="392"/>
      <c r="AQ28" s="402"/>
      <c r="AR28" s="403">
        <v>66</v>
      </c>
      <c r="AS28" s="403"/>
      <c r="AT28" s="403"/>
      <c r="AU28" s="403"/>
      <c r="AV28" s="403"/>
      <c r="AW28" s="395"/>
      <c r="AX28" s="396">
        <f t="shared" si="14"/>
        <v>1109</v>
      </c>
      <c r="AY28" s="392"/>
      <c r="AZ28" s="392"/>
      <c r="BA28" s="392"/>
      <c r="BB28" s="392"/>
      <c r="BC28" s="397">
        <v>538</v>
      </c>
      <c r="BD28" s="397"/>
      <c r="BE28" s="397"/>
      <c r="BF28" s="397"/>
      <c r="BG28" s="397"/>
      <c r="BH28" s="397">
        <v>571</v>
      </c>
      <c r="BI28" s="397"/>
      <c r="BJ28" s="397"/>
      <c r="BK28" s="397"/>
      <c r="BL28" s="397"/>
      <c r="BM28" s="393">
        <v>91</v>
      </c>
      <c r="BN28" s="394"/>
      <c r="BO28" s="394"/>
      <c r="BP28" s="394"/>
      <c r="BQ28" s="394"/>
      <c r="BR28" s="395"/>
      <c r="BS28" s="397">
        <f t="shared" si="15"/>
        <v>286</v>
      </c>
      <c r="BT28" s="397"/>
      <c r="BU28" s="397"/>
      <c r="BV28" s="397"/>
      <c r="BW28" s="397"/>
      <c r="BX28" s="397">
        <v>62</v>
      </c>
      <c r="BY28" s="397"/>
      <c r="BZ28" s="397"/>
      <c r="CA28" s="397"/>
      <c r="CB28" s="397"/>
      <c r="CC28" s="397">
        <v>224</v>
      </c>
      <c r="CD28" s="397"/>
      <c r="CE28" s="397"/>
      <c r="CF28" s="397"/>
      <c r="CG28" s="397"/>
    </row>
    <row r="29" spans="2:85" ht="25.5" customHeight="1" x14ac:dyDescent="0.15">
      <c r="B29" s="403">
        <v>17</v>
      </c>
      <c r="C29" s="403"/>
      <c r="D29" s="403"/>
      <c r="E29" s="403"/>
      <c r="F29" s="403"/>
      <c r="G29" s="403"/>
      <c r="H29" s="396">
        <f t="shared" si="12"/>
        <v>539</v>
      </c>
      <c r="I29" s="392"/>
      <c r="J29" s="392"/>
      <c r="K29" s="392"/>
      <c r="L29" s="392"/>
      <c r="M29" s="397">
        <v>272</v>
      </c>
      <c r="N29" s="397"/>
      <c r="O29" s="397"/>
      <c r="P29" s="397"/>
      <c r="Q29" s="397"/>
      <c r="R29" s="397">
        <v>267</v>
      </c>
      <c r="S29" s="397"/>
      <c r="T29" s="397"/>
      <c r="U29" s="397"/>
      <c r="V29" s="397"/>
      <c r="W29" s="393">
        <v>42</v>
      </c>
      <c r="X29" s="394"/>
      <c r="Y29" s="394"/>
      <c r="Z29" s="394"/>
      <c r="AA29" s="394"/>
      <c r="AB29" s="395"/>
      <c r="AC29" s="397">
        <f t="shared" si="13"/>
        <v>657</v>
      </c>
      <c r="AD29" s="397"/>
      <c r="AE29" s="397"/>
      <c r="AF29" s="397"/>
      <c r="AG29" s="397"/>
      <c r="AH29" s="397">
        <v>347</v>
      </c>
      <c r="AI29" s="397"/>
      <c r="AJ29" s="397"/>
      <c r="AK29" s="397"/>
      <c r="AL29" s="397"/>
      <c r="AM29" s="392">
        <v>310</v>
      </c>
      <c r="AN29" s="392"/>
      <c r="AO29" s="392"/>
      <c r="AP29" s="392"/>
      <c r="AQ29" s="402"/>
      <c r="AR29" s="403">
        <v>67</v>
      </c>
      <c r="AS29" s="403"/>
      <c r="AT29" s="403"/>
      <c r="AU29" s="403"/>
      <c r="AV29" s="403"/>
      <c r="AW29" s="395"/>
      <c r="AX29" s="396">
        <f t="shared" si="14"/>
        <v>1177</v>
      </c>
      <c r="AY29" s="392"/>
      <c r="AZ29" s="392"/>
      <c r="BA29" s="392"/>
      <c r="BB29" s="392"/>
      <c r="BC29" s="397">
        <v>612</v>
      </c>
      <c r="BD29" s="397"/>
      <c r="BE29" s="397"/>
      <c r="BF29" s="397"/>
      <c r="BG29" s="397"/>
      <c r="BH29" s="397">
        <v>565</v>
      </c>
      <c r="BI29" s="397"/>
      <c r="BJ29" s="397"/>
      <c r="BK29" s="397"/>
      <c r="BL29" s="397"/>
      <c r="BM29" s="393">
        <v>92</v>
      </c>
      <c r="BN29" s="394"/>
      <c r="BO29" s="394"/>
      <c r="BP29" s="394"/>
      <c r="BQ29" s="394"/>
      <c r="BR29" s="395"/>
      <c r="BS29" s="397">
        <f t="shared" si="15"/>
        <v>228</v>
      </c>
      <c r="BT29" s="397"/>
      <c r="BU29" s="397"/>
      <c r="BV29" s="397"/>
      <c r="BW29" s="397"/>
      <c r="BX29" s="397">
        <v>60</v>
      </c>
      <c r="BY29" s="397"/>
      <c r="BZ29" s="397"/>
      <c r="CA29" s="397"/>
      <c r="CB29" s="397"/>
      <c r="CC29" s="397">
        <v>168</v>
      </c>
      <c r="CD29" s="397"/>
      <c r="CE29" s="397"/>
      <c r="CF29" s="397"/>
      <c r="CG29" s="397"/>
    </row>
    <row r="30" spans="2:85" ht="25.5" customHeight="1" x14ac:dyDescent="0.15">
      <c r="B30" s="403">
        <v>18</v>
      </c>
      <c r="C30" s="403"/>
      <c r="D30" s="403"/>
      <c r="E30" s="403"/>
      <c r="F30" s="403"/>
      <c r="G30" s="403"/>
      <c r="H30" s="396">
        <f t="shared" si="12"/>
        <v>520</v>
      </c>
      <c r="I30" s="392"/>
      <c r="J30" s="392"/>
      <c r="K30" s="392"/>
      <c r="L30" s="392"/>
      <c r="M30" s="397">
        <v>273</v>
      </c>
      <c r="N30" s="397"/>
      <c r="O30" s="397"/>
      <c r="P30" s="397"/>
      <c r="Q30" s="397"/>
      <c r="R30" s="397">
        <v>247</v>
      </c>
      <c r="S30" s="397"/>
      <c r="T30" s="397"/>
      <c r="U30" s="397"/>
      <c r="V30" s="397"/>
      <c r="W30" s="393">
        <v>43</v>
      </c>
      <c r="X30" s="394"/>
      <c r="Y30" s="394"/>
      <c r="Z30" s="394"/>
      <c r="AA30" s="394"/>
      <c r="AB30" s="395"/>
      <c r="AC30" s="397">
        <f t="shared" si="13"/>
        <v>665</v>
      </c>
      <c r="AD30" s="397"/>
      <c r="AE30" s="397"/>
      <c r="AF30" s="397"/>
      <c r="AG30" s="397"/>
      <c r="AH30" s="397">
        <v>354</v>
      </c>
      <c r="AI30" s="397"/>
      <c r="AJ30" s="397"/>
      <c r="AK30" s="397"/>
      <c r="AL30" s="397"/>
      <c r="AM30" s="392">
        <v>311</v>
      </c>
      <c r="AN30" s="392"/>
      <c r="AO30" s="392"/>
      <c r="AP30" s="392"/>
      <c r="AQ30" s="402"/>
      <c r="AR30" s="403">
        <v>68</v>
      </c>
      <c r="AS30" s="403"/>
      <c r="AT30" s="403"/>
      <c r="AU30" s="403"/>
      <c r="AV30" s="403"/>
      <c r="AW30" s="395"/>
      <c r="AX30" s="396">
        <f t="shared" si="14"/>
        <v>1183</v>
      </c>
      <c r="AY30" s="392"/>
      <c r="AZ30" s="392"/>
      <c r="BA30" s="392"/>
      <c r="BB30" s="392"/>
      <c r="BC30" s="397">
        <v>564</v>
      </c>
      <c r="BD30" s="397"/>
      <c r="BE30" s="397"/>
      <c r="BF30" s="397"/>
      <c r="BG30" s="397"/>
      <c r="BH30" s="397">
        <v>619</v>
      </c>
      <c r="BI30" s="397"/>
      <c r="BJ30" s="397"/>
      <c r="BK30" s="397"/>
      <c r="BL30" s="397"/>
      <c r="BM30" s="393">
        <v>93</v>
      </c>
      <c r="BN30" s="394"/>
      <c r="BO30" s="394"/>
      <c r="BP30" s="394"/>
      <c r="BQ30" s="394"/>
      <c r="BR30" s="395"/>
      <c r="BS30" s="397">
        <f t="shared" si="15"/>
        <v>160</v>
      </c>
      <c r="BT30" s="397"/>
      <c r="BU30" s="397"/>
      <c r="BV30" s="397"/>
      <c r="BW30" s="397"/>
      <c r="BX30" s="397">
        <v>33</v>
      </c>
      <c r="BY30" s="397"/>
      <c r="BZ30" s="397"/>
      <c r="CA30" s="397"/>
      <c r="CB30" s="397"/>
      <c r="CC30" s="397">
        <v>127</v>
      </c>
      <c r="CD30" s="397"/>
      <c r="CE30" s="397"/>
      <c r="CF30" s="397"/>
      <c r="CG30" s="397"/>
    </row>
    <row r="31" spans="2:85" ht="25.5" customHeight="1" x14ac:dyDescent="0.15">
      <c r="B31" s="403">
        <v>19</v>
      </c>
      <c r="C31" s="403"/>
      <c r="D31" s="403"/>
      <c r="E31" s="403"/>
      <c r="F31" s="403"/>
      <c r="G31" s="403"/>
      <c r="H31" s="396">
        <f t="shared" si="12"/>
        <v>521</v>
      </c>
      <c r="I31" s="392"/>
      <c r="J31" s="392"/>
      <c r="K31" s="392"/>
      <c r="L31" s="392"/>
      <c r="M31" s="397">
        <v>258</v>
      </c>
      <c r="N31" s="397"/>
      <c r="O31" s="397"/>
      <c r="P31" s="397"/>
      <c r="Q31" s="397"/>
      <c r="R31" s="397">
        <v>263</v>
      </c>
      <c r="S31" s="397"/>
      <c r="T31" s="397"/>
      <c r="U31" s="397"/>
      <c r="V31" s="397"/>
      <c r="W31" s="393">
        <v>44</v>
      </c>
      <c r="X31" s="394"/>
      <c r="Y31" s="394"/>
      <c r="Z31" s="394"/>
      <c r="AA31" s="394"/>
      <c r="AB31" s="395"/>
      <c r="AC31" s="397">
        <f t="shared" si="13"/>
        <v>761</v>
      </c>
      <c r="AD31" s="397"/>
      <c r="AE31" s="397"/>
      <c r="AF31" s="397"/>
      <c r="AG31" s="397"/>
      <c r="AH31" s="397">
        <v>385</v>
      </c>
      <c r="AI31" s="397"/>
      <c r="AJ31" s="397"/>
      <c r="AK31" s="397"/>
      <c r="AL31" s="397"/>
      <c r="AM31" s="392">
        <v>376</v>
      </c>
      <c r="AN31" s="392"/>
      <c r="AO31" s="392"/>
      <c r="AP31" s="392"/>
      <c r="AQ31" s="402"/>
      <c r="AR31" s="403">
        <v>69</v>
      </c>
      <c r="AS31" s="403"/>
      <c r="AT31" s="403"/>
      <c r="AU31" s="403"/>
      <c r="AV31" s="403"/>
      <c r="AW31" s="395"/>
      <c r="AX31" s="396">
        <f t="shared" si="14"/>
        <v>1191</v>
      </c>
      <c r="AY31" s="392"/>
      <c r="AZ31" s="392"/>
      <c r="BA31" s="392"/>
      <c r="BB31" s="392"/>
      <c r="BC31" s="397">
        <v>570</v>
      </c>
      <c r="BD31" s="397"/>
      <c r="BE31" s="397"/>
      <c r="BF31" s="397"/>
      <c r="BG31" s="397"/>
      <c r="BH31" s="397">
        <v>621</v>
      </c>
      <c r="BI31" s="397"/>
      <c r="BJ31" s="397"/>
      <c r="BK31" s="397"/>
      <c r="BL31" s="397"/>
      <c r="BM31" s="393">
        <v>94</v>
      </c>
      <c r="BN31" s="394"/>
      <c r="BO31" s="394"/>
      <c r="BP31" s="394"/>
      <c r="BQ31" s="394"/>
      <c r="BR31" s="395"/>
      <c r="BS31" s="397">
        <f t="shared" si="15"/>
        <v>118</v>
      </c>
      <c r="BT31" s="397"/>
      <c r="BU31" s="397"/>
      <c r="BV31" s="397"/>
      <c r="BW31" s="397"/>
      <c r="BX31" s="397">
        <v>28</v>
      </c>
      <c r="BY31" s="397"/>
      <c r="BZ31" s="397"/>
      <c r="CA31" s="397"/>
      <c r="CB31" s="397"/>
      <c r="CC31" s="397">
        <v>90</v>
      </c>
      <c r="CD31" s="397"/>
      <c r="CE31" s="397"/>
      <c r="CF31" s="397"/>
      <c r="CG31" s="397"/>
    </row>
    <row r="32" spans="2:85" ht="15" customHeight="1" x14ac:dyDescent="0.15">
      <c r="B32" s="261"/>
      <c r="C32" s="261"/>
      <c r="D32" s="261"/>
      <c r="E32" s="261"/>
      <c r="F32" s="261"/>
      <c r="G32" s="261"/>
      <c r="H32" s="396"/>
      <c r="I32" s="392"/>
      <c r="J32" s="392"/>
      <c r="K32" s="392"/>
      <c r="L32" s="392"/>
      <c r="M32" s="397"/>
      <c r="N32" s="397"/>
      <c r="O32" s="397"/>
      <c r="P32" s="397"/>
      <c r="Q32" s="397"/>
      <c r="R32" s="392"/>
      <c r="S32" s="392"/>
      <c r="T32" s="392"/>
      <c r="U32" s="392"/>
      <c r="V32" s="402"/>
      <c r="AB32" s="14"/>
      <c r="AM32" s="13"/>
      <c r="AN32" s="13"/>
      <c r="AO32" s="13"/>
      <c r="AP32" s="13"/>
      <c r="AQ32" s="121"/>
      <c r="AW32" s="14"/>
      <c r="BL32" s="121"/>
      <c r="BR32" s="14"/>
    </row>
    <row r="33" spans="2:85" ht="25.5" customHeight="1" x14ac:dyDescent="0.15">
      <c r="B33" s="261" t="s">
        <v>262</v>
      </c>
      <c r="C33" s="261"/>
      <c r="D33" s="261"/>
      <c r="E33" s="261"/>
      <c r="F33" s="261"/>
      <c r="G33" s="261"/>
      <c r="H33" s="396">
        <f t="shared" ref="H33:H38" si="16">SUM(M33:V33)</f>
        <v>2801</v>
      </c>
      <c r="I33" s="392"/>
      <c r="J33" s="392"/>
      <c r="K33" s="392"/>
      <c r="L33" s="392"/>
      <c r="M33" s="397">
        <f>SUM(M34:Q38)</f>
        <v>1602</v>
      </c>
      <c r="N33" s="397"/>
      <c r="O33" s="397"/>
      <c r="P33" s="397"/>
      <c r="Q33" s="397"/>
      <c r="R33" s="397">
        <f>SUM(R34:V38)</f>
        <v>1199</v>
      </c>
      <c r="S33" s="397"/>
      <c r="T33" s="397"/>
      <c r="U33" s="397"/>
      <c r="V33" s="397"/>
      <c r="W33" s="399" t="s">
        <v>263</v>
      </c>
      <c r="X33" s="400"/>
      <c r="Y33" s="400"/>
      <c r="Z33" s="400"/>
      <c r="AA33" s="400"/>
      <c r="AB33" s="401"/>
      <c r="AC33" s="397">
        <f t="shared" ref="AC33:AC38" si="17">SUM(AH33:AQ33)</f>
        <v>4076</v>
      </c>
      <c r="AD33" s="397"/>
      <c r="AE33" s="397"/>
      <c r="AF33" s="397"/>
      <c r="AG33" s="397"/>
      <c r="AH33" s="397">
        <f>SUM(AH34:AL38)</f>
        <v>2067</v>
      </c>
      <c r="AI33" s="397"/>
      <c r="AJ33" s="397"/>
      <c r="AK33" s="397"/>
      <c r="AL33" s="397"/>
      <c r="AM33" s="392">
        <f>SUM(AM34:AQ38)</f>
        <v>2009</v>
      </c>
      <c r="AN33" s="392"/>
      <c r="AO33" s="392"/>
      <c r="AP33" s="392"/>
      <c r="AQ33" s="402"/>
      <c r="AR33" s="261" t="s">
        <v>264</v>
      </c>
      <c r="AS33" s="261"/>
      <c r="AT33" s="261"/>
      <c r="AU33" s="261"/>
      <c r="AV33" s="261"/>
      <c r="AW33" s="404"/>
      <c r="AX33" s="396">
        <f t="shared" ref="AX33:AX38" si="18">SUM(BC33:BL33)</f>
        <v>4953</v>
      </c>
      <c r="AY33" s="392"/>
      <c r="AZ33" s="392"/>
      <c r="BA33" s="392"/>
      <c r="BB33" s="392"/>
      <c r="BC33" s="397">
        <f>SUM(BC34:BG38)</f>
        <v>2386</v>
      </c>
      <c r="BD33" s="397"/>
      <c r="BE33" s="397"/>
      <c r="BF33" s="397"/>
      <c r="BG33" s="397"/>
      <c r="BH33" s="397">
        <f>SUM(BH34:BL38)</f>
        <v>2567</v>
      </c>
      <c r="BI33" s="397"/>
      <c r="BJ33" s="397"/>
      <c r="BK33" s="397"/>
      <c r="BL33" s="397"/>
      <c r="BM33" s="399" t="s">
        <v>265</v>
      </c>
      <c r="BN33" s="400"/>
      <c r="BO33" s="400"/>
      <c r="BP33" s="400"/>
      <c r="BQ33" s="400"/>
      <c r="BR33" s="401"/>
      <c r="BS33" s="397">
        <f t="shared" ref="BS33:BS38" si="19">SUM(BX33:CG33)</f>
        <v>262</v>
      </c>
      <c r="BT33" s="397"/>
      <c r="BU33" s="397"/>
      <c r="BV33" s="397"/>
      <c r="BW33" s="397"/>
      <c r="BX33" s="397">
        <f>SUM(BX34:CB38)</f>
        <v>46</v>
      </c>
      <c r="BY33" s="397"/>
      <c r="BZ33" s="397"/>
      <c r="CA33" s="397"/>
      <c r="CB33" s="397"/>
      <c r="CC33" s="397">
        <f>SUM(CC34:CG38)</f>
        <v>216</v>
      </c>
      <c r="CD33" s="397"/>
      <c r="CE33" s="397"/>
      <c r="CF33" s="397"/>
      <c r="CG33" s="397"/>
    </row>
    <row r="34" spans="2:85" ht="25.5" customHeight="1" x14ac:dyDescent="0.15">
      <c r="B34" s="403">
        <v>20</v>
      </c>
      <c r="C34" s="403"/>
      <c r="D34" s="403"/>
      <c r="E34" s="403"/>
      <c r="F34" s="403"/>
      <c r="G34" s="403"/>
      <c r="H34" s="396">
        <f t="shared" si="16"/>
        <v>600</v>
      </c>
      <c r="I34" s="392"/>
      <c r="J34" s="392"/>
      <c r="K34" s="392"/>
      <c r="L34" s="392"/>
      <c r="M34" s="397">
        <v>324</v>
      </c>
      <c r="N34" s="397"/>
      <c r="O34" s="397"/>
      <c r="P34" s="397"/>
      <c r="Q34" s="397"/>
      <c r="R34" s="397">
        <v>276</v>
      </c>
      <c r="S34" s="397"/>
      <c r="T34" s="397"/>
      <c r="U34" s="397"/>
      <c r="V34" s="397"/>
      <c r="W34" s="393">
        <v>45</v>
      </c>
      <c r="X34" s="394"/>
      <c r="Y34" s="394"/>
      <c r="Z34" s="394"/>
      <c r="AA34" s="394"/>
      <c r="AB34" s="395"/>
      <c r="AC34" s="397">
        <f t="shared" si="17"/>
        <v>758</v>
      </c>
      <c r="AD34" s="397"/>
      <c r="AE34" s="397"/>
      <c r="AF34" s="397"/>
      <c r="AG34" s="397"/>
      <c r="AH34" s="397">
        <v>398</v>
      </c>
      <c r="AI34" s="397"/>
      <c r="AJ34" s="397"/>
      <c r="AK34" s="397"/>
      <c r="AL34" s="397"/>
      <c r="AM34" s="392">
        <v>360</v>
      </c>
      <c r="AN34" s="392"/>
      <c r="AO34" s="392"/>
      <c r="AP34" s="392"/>
      <c r="AQ34" s="402"/>
      <c r="AR34" s="403">
        <v>70</v>
      </c>
      <c r="AS34" s="403"/>
      <c r="AT34" s="403"/>
      <c r="AU34" s="403"/>
      <c r="AV34" s="403"/>
      <c r="AW34" s="395"/>
      <c r="AX34" s="396">
        <f t="shared" si="18"/>
        <v>1258</v>
      </c>
      <c r="AY34" s="392"/>
      <c r="AZ34" s="392"/>
      <c r="BA34" s="392"/>
      <c r="BB34" s="392"/>
      <c r="BC34" s="397">
        <v>642</v>
      </c>
      <c r="BD34" s="397"/>
      <c r="BE34" s="397"/>
      <c r="BF34" s="397"/>
      <c r="BG34" s="397"/>
      <c r="BH34" s="397">
        <v>616</v>
      </c>
      <c r="BI34" s="397"/>
      <c r="BJ34" s="397"/>
      <c r="BK34" s="397"/>
      <c r="BL34" s="397"/>
      <c r="BM34" s="393">
        <v>95</v>
      </c>
      <c r="BN34" s="394"/>
      <c r="BO34" s="394"/>
      <c r="BP34" s="394"/>
      <c r="BQ34" s="394"/>
      <c r="BR34" s="395"/>
      <c r="BS34" s="397">
        <f t="shared" si="19"/>
        <v>91</v>
      </c>
      <c r="BT34" s="397"/>
      <c r="BU34" s="397"/>
      <c r="BV34" s="397"/>
      <c r="BW34" s="397"/>
      <c r="BX34" s="397">
        <v>18</v>
      </c>
      <c r="BY34" s="397"/>
      <c r="BZ34" s="397"/>
      <c r="CA34" s="397"/>
      <c r="CB34" s="397"/>
      <c r="CC34" s="397">
        <v>73</v>
      </c>
      <c r="CD34" s="397"/>
      <c r="CE34" s="397"/>
      <c r="CF34" s="397"/>
      <c r="CG34" s="397"/>
    </row>
    <row r="35" spans="2:85" ht="25.5" customHeight="1" x14ac:dyDescent="0.15">
      <c r="B35" s="403">
        <v>21</v>
      </c>
      <c r="C35" s="403"/>
      <c r="D35" s="403"/>
      <c r="E35" s="403"/>
      <c r="F35" s="403"/>
      <c r="G35" s="403"/>
      <c r="H35" s="396">
        <f t="shared" si="16"/>
        <v>599</v>
      </c>
      <c r="I35" s="392"/>
      <c r="J35" s="392"/>
      <c r="K35" s="392"/>
      <c r="L35" s="392"/>
      <c r="M35" s="397">
        <v>346</v>
      </c>
      <c r="N35" s="397"/>
      <c r="O35" s="397"/>
      <c r="P35" s="397"/>
      <c r="Q35" s="397"/>
      <c r="R35" s="397">
        <v>253</v>
      </c>
      <c r="S35" s="397"/>
      <c r="T35" s="397"/>
      <c r="U35" s="397"/>
      <c r="V35" s="397"/>
      <c r="W35" s="393">
        <v>46</v>
      </c>
      <c r="X35" s="394"/>
      <c r="Y35" s="394"/>
      <c r="Z35" s="394"/>
      <c r="AA35" s="394"/>
      <c r="AB35" s="395"/>
      <c r="AC35" s="397">
        <f t="shared" si="17"/>
        <v>799</v>
      </c>
      <c r="AD35" s="397"/>
      <c r="AE35" s="397"/>
      <c r="AF35" s="397"/>
      <c r="AG35" s="397"/>
      <c r="AH35" s="397">
        <v>406</v>
      </c>
      <c r="AI35" s="397"/>
      <c r="AJ35" s="397"/>
      <c r="AK35" s="397"/>
      <c r="AL35" s="397"/>
      <c r="AM35" s="392">
        <v>393</v>
      </c>
      <c r="AN35" s="392"/>
      <c r="AO35" s="392"/>
      <c r="AP35" s="392"/>
      <c r="AQ35" s="402"/>
      <c r="AR35" s="403">
        <v>71</v>
      </c>
      <c r="AS35" s="403"/>
      <c r="AT35" s="403"/>
      <c r="AU35" s="403"/>
      <c r="AV35" s="403"/>
      <c r="AW35" s="395"/>
      <c r="AX35" s="396">
        <f t="shared" si="18"/>
        <v>1272</v>
      </c>
      <c r="AY35" s="392"/>
      <c r="AZ35" s="392"/>
      <c r="BA35" s="392"/>
      <c r="BB35" s="392"/>
      <c r="BC35" s="397">
        <v>635</v>
      </c>
      <c r="BD35" s="397"/>
      <c r="BE35" s="397"/>
      <c r="BF35" s="397"/>
      <c r="BG35" s="397"/>
      <c r="BH35" s="397">
        <v>637</v>
      </c>
      <c r="BI35" s="397"/>
      <c r="BJ35" s="397"/>
      <c r="BK35" s="397"/>
      <c r="BL35" s="397"/>
      <c r="BM35" s="393">
        <v>96</v>
      </c>
      <c r="BN35" s="394"/>
      <c r="BO35" s="394"/>
      <c r="BP35" s="394"/>
      <c r="BQ35" s="394"/>
      <c r="BR35" s="395"/>
      <c r="BS35" s="397">
        <f t="shared" si="19"/>
        <v>66</v>
      </c>
      <c r="BT35" s="397"/>
      <c r="BU35" s="397"/>
      <c r="BV35" s="397"/>
      <c r="BW35" s="397"/>
      <c r="BX35" s="397">
        <v>11</v>
      </c>
      <c r="BY35" s="397"/>
      <c r="BZ35" s="397"/>
      <c r="CA35" s="397"/>
      <c r="CB35" s="397"/>
      <c r="CC35" s="397">
        <v>55</v>
      </c>
      <c r="CD35" s="397"/>
      <c r="CE35" s="397"/>
      <c r="CF35" s="397"/>
      <c r="CG35" s="397"/>
    </row>
    <row r="36" spans="2:85" ht="25.5" customHeight="1" x14ac:dyDescent="0.15">
      <c r="B36" s="403">
        <v>22</v>
      </c>
      <c r="C36" s="403"/>
      <c r="D36" s="403"/>
      <c r="E36" s="403"/>
      <c r="F36" s="403"/>
      <c r="G36" s="403"/>
      <c r="H36" s="396">
        <f t="shared" si="16"/>
        <v>581</v>
      </c>
      <c r="I36" s="392"/>
      <c r="J36" s="392"/>
      <c r="K36" s="392"/>
      <c r="L36" s="392"/>
      <c r="M36" s="397">
        <v>334</v>
      </c>
      <c r="N36" s="397"/>
      <c r="O36" s="397"/>
      <c r="P36" s="397"/>
      <c r="Q36" s="397"/>
      <c r="R36" s="397">
        <v>247</v>
      </c>
      <c r="S36" s="397"/>
      <c r="T36" s="397"/>
      <c r="U36" s="397"/>
      <c r="V36" s="397"/>
      <c r="W36" s="393">
        <v>47</v>
      </c>
      <c r="X36" s="394"/>
      <c r="Y36" s="394"/>
      <c r="Z36" s="394"/>
      <c r="AA36" s="394"/>
      <c r="AB36" s="395"/>
      <c r="AC36" s="397">
        <f t="shared" si="17"/>
        <v>871</v>
      </c>
      <c r="AD36" s="397"/>
      <c r="AE36" s="397"/>
      <c r="AF36" s="397"/>
      <c r="AG36" s="397"/>
      <c r="AH36" s="397">
        <v>430</v>
      </c>
      <c r="AI36" s="397"/>
      <c r="AJ36" s="397"/>
      <c r="AK36" s="397"/>
      <c r="AL36" s="397"/>
      <c r="AM36" s="392">
        <v>441</v>
      </c>
      <c r="AN36" s="392"/>
      <c r="AO36" s="392"/>
      <c r="AP36" s="392"/>
      <c r="AQ36" s="402"/>
      <c r="AR36" s="403">
        <v>72</v>
      </c>
      <c r="AS36" s="403"/>
      <c r="AT36" s="403"/>
      <c r="AU36" s="403"/>
      <c r="AV36" s="403"/>
      <c r="AW36" s="403"/>
      <c r="AX36" s="396">
        <f t="shared" si="18"/>
        <v>743</v>
      </c>
      <c r="AY36" s="392"/>
      <c r="AZ36" s="392"/>
      <c r="BA36" s="392"/>
      <c r="BB36" s="392"/>
      <c r="BC36" s="397">
        <v>354</v>
      </c>
      <c r="BD36" s="397"/>
      <c r="BE36" s="397"/>
      <c r="BF36" s="397"/>
      <c r="BG36" s="397"/>
      <c r="BH36" s="397">
        <v>389</v>
      </c>
      <c r="BI36" s="397"/>
      <c r="BJ36" s="397"/>
      <c r="BK36" s="397"/>
      <c r="BL36" s="397"/>
      <c r="BM36" s="393">
        <v>97</v>
      </c>
      <c r="BN36" s="394"/>
      <c r="BO36" s="394"/>
      <c r="BP36" s="394"/>
      <c r="BQ36" s="394"/>
      <c r="BR36" s="395"/>
      <c r="BS36" s="396">
        <f t="shared" si="19"/>
        <v>53</v>
      </c>
      <c r="BT36" s="397"/>
      <c r="BU36" s="397"/>
      <c r="BV36" s="397"/>
      <c r="BW36" s="397"/>
      <c r="BX36" s="397">
        <v>7</v>
      </c>
      <c r="BY36" s="397"/>
      <c r="BZ36" s="397"/>
      <c r="CA36" s="397"/>
      <c r="CB36" s="397"/>
      <c r="CC36" s="397">
        <v>46</v>
      </c>
      <c r="CD36" s="397"/>
      <c r="CE36" s="397"/>
      <c r="CF36" s="397"/>
      <c r="CG36" s="397"/>
    </row>
    <row r="37" spans="2:85" ht="25.5" customHeight="1" x14ac:dyDescent="0.15">
      <c r="B37" s="403">
        <v>23</v>
      </c>
      <c r="C37" s="403"/>
      <c r="D37" s="403"/>
      <c r="E37" s="403"/>
      <c r="F37" s="403"/>
      <c r="G37" s="403"/>
      <c r="H37" s="396">
        <f t="shared" si="16"/>
        <v>524</v>
      </c>
      <c r="I37" s="392"/>
      <c r="J37" s="392"/>
      <c r="K37" s="392"/>
      <c r="L37" s="392"/>
      <c r="M37" s="397">
        <v>306</v>
      </c>
      <c r="N37" s="397"/>
      <c r="O37" s="397"/>
      <c r="P37" s="397"/>
      <c r="Q37" s="397"/>
      <c r="R37" s="397">
        <v>218</v>
      </c>
      <c r="S37" s="397"/>
      <c r="T37" s="397"/>
      <c r="U37" s="397"/>
      <c r="V37" s="397"/>
      <c r="W37" s="393">
        <v>48</v>
      </c>
      <c r="X37" s="394"/>
      <c r="Y37" s="394"/>
      <c r="Z37" s="394"/>
      <c r="AA37" s="394"/>
      <c r="AB37" s="395"/>
      <c r="AC37" s="397">
        <f t="shared" si="17"/>
        <v>804</v>
      </c>
      <c r="AD37" s="397"/>
      <c r="AE37" s="397"/>
      <c r="AF37" s="397"/>
      <c r="AG37" s="397"/>
      <c r="AH37" s="397">
        <v>406</v>
      </c>
      <c r="AI37" s="397"/>
      <c r="AJ37" s="397"/>
      <c r="AK37" s="397"/>
      <c r="AL37" s="397"/>
      <c r="AM37" s="392">
        <v>398</v>
      </c>
      <c r="AN37" s="392"/>
      <c r="AO37" s="392"/>
      <c r="AP37" s="392"/>
      <c r="AQ37" s="402"/>
      <c r="AR37" s="403">
        <v>73</v>
      </c>
      <c r="AS37" s="403"/>
      <c r="AT37" s="403"/>
      <c r="AU37" s="403"/>
      <c r="AV37" s="403"/>
      <c r="AW37" s="403"/>
      <c r="AX37" s="396">
        <f t="shared" si="18"/>
        <v>696</v>
      </c>
      <c r="AY37" s="392"/>
      <c r="AZ37" s="392"/>
      <c r="BA37" s="392"/>
      <c r="BB37" s="392"/>
      <c r="BC37" s="397">
        <v>306</v>
      </c>
      <c r="BD37" s="397"/>
      <c r="BE37" s="397"/>
      <c r="BF37" s="397"/>
      <c r="BG37" s="397"/>
      <c r="BH37" s="397">
        <v>390</v>
      </c>
      <c r="BI37" s="397"/>
      <c r="BJ37" s="397"/>
      <c r="BK37" s="397"/>
      <c r="BL37" s="397"/>
      <c r="BM37" s="393">
        <v>98</v>
      </c>
      <c r="BN37" s="394"/>
      <c r="BO37" s="394"/>
      <c r="BP37" s="394"/>
      <c r="BQ37" s="394"/>
      <c r="BR37" s="395"/>
      <c r="BS37" s="396">
        <f t="shared" si="19"/>
        <v>26</v>
      </c>
      <c r="BT37" s="397"/>
      <c r="BU37" s="397"/>
      <c r="BV37" s="397"/>
      <c r="BW37" s="397"/>
      <c r="BX37" s="397">
        <v>5</v>
      </c>
      <c r="BY37" s="397"/>
      <c r="BZ37" s="397"/>
      <c r="CA37" s="397"/>
      <c r="CB37" s="397"/>
      <c r="CC37" s="397">
        <v>21</v>
      </c>
      <c r="CD37" s="397"/>
      <c r="CE37" s="397"/>
      <c r="CF37" s="397"/>
      <c r="CG37" s="397"/>
    </row>
    <row r="38" spans="2:85" ht="25.5" customHeight="1" x14ac:dyDescent="0.15">
      <c r="B38" s="394">
        <v>24</v>
      </c>
      <c r="C38" s="394"/>
      <c r="D38" s="394"/>
      <c r="E38" s="394"/>
      <c r="F38" s="394"/>
      <c r="G38" s="394"/>
      <c r="H38" s="396">
        <f t="shared" si="16"/>
        <v>497</v>
      </c>
      <c r="I38" s="392"/>
      <c r="J38" s="392"/>
      <c r="K38" s="392"/>
      <c r="L38" s="392"/>
      <c r="M38" s="392">
        <v>292</v>
      </c>
      <c r="N38" s="392"/>
      <c r="O38" s="392"/>
      <c r="P38" s="392"/>
      <c r="Q38" s="392"/>
      <c r="R38" s="392">
        <v>205</v>
      </c>
      <c r="S38" s="392"/>
      <c r="T38" s="392"/>
      <c r="U38" s="392"/>
      <c r="V38" s="402"/>
      <c r="W38" s="393">
        <v>49</v>
      </c>
      <c r="X38" s="394"/>
      <c r="Y38" s="394"/>
      <c r="Z38" s="394"/>
      <c r="AA38" s="394"/>
      <c r="AB38" s="395"/>
      <c r="AC38" s="392">
        <f t="shared" si="17"/>
        <v>844</v>
      </c>
      <c r="AD38" s="392"/>
      <c r="AE38" s="392"/>
      <c r="AF38" s="392"/>
      <c r="AG38" s="392"/>
      <c r="AH38" s="392">
        <v>427</v>
      </c>
      <c r="AI38" s="392"/>
      <c r="AJ38" s="392"/>
      <c r="AK38" s="392"/>
      <c r="AL38" s="392"/>
      <c r="AM38" s="392">
        <v>417</v>
      </c>
      <c r="AN38" s="392"/>
      <c r="AO38" s="392"/>
      <c r="AP38" s="392"/>
      <c r="AQ38" s="402"/>
      <c r="AR38" s="403">
        <v>74</v>
      </c>
      <c r="AS38" s="403"/>
      <c r="AT38" s="403"/>
      <c r="AU38" s="403"/>
      <c r="AV38" s="403"/>
      <c r="AW38" s="403"/>
      <c r="AX38" s="396">
        <f t="shared" si="18"/>
        <v>984</v>
      </c>
      <c r="AY38" s="392"/>
      <c r="AZ38" s="392"/>
      <c r="BA38" s="392"/>
      <c r="BB38" s="392"/>
      <c r="BC38" s="397">
        <v>449</v>
      </c>
      <c r="BD38" s="397"/>
      <c r="BE38" s="397"/>
      <c r="BF38" s="397"/>
      <c r="BG38" s="397"/>
      <c r="BH38" s="397">
        <v>535</v>
      </c>
      <c r="BI38" s="397"/>
      <c r="BJ38" s="397"/>
      <c r="BK38" s="397"/>
      <c r="BL38" s="397"/>
      <c r="BM38" s="393">
        <v>99</v>
      </c>
      <c r="BN38" s="394"/>
      <c r="BO38" s="394"/>
      <c r="BP38" s="394"/>
      <c r="BQ38" s="394"/>
      <c r="BR38" s="395"/>
      <c r="BS38" s="396">
        <f t="shared" si="19"/>
        <v>26</v>
      </c>
      <c r="BT38" s="397"/>
      <c r="BU38" s="397"/>
      <c r="BV38" s="397"/>
      <c r="BW38" s="397"/>
      <c r="BX38" s="398">
        <v>5</v>
      </c>
      <c r="BY38" s="398"/>
      <c r="BZ38" s="398"/>
      <c r="CA38" s="398"/>
      <c r="CB38" s="398"/>
      <c r="CC38" s="397">
        <v>21</v>
      </c>
      <c r="CD38" s="397"/>
      <c r="CE38" s="397"/>
      <c r="CF38" s="397"/>
      <c r="CG38" s="397"/>
    </row>
    <row r="39" spans="2:85" ht="20.100000000000001" customHeight="1" x14ac:dyDescent="0.15">
      <c r="B39" s="114"/>
      <c r="C39" s="114"/>
      <c r="D39" s="114"/>
      <c r="E39" s="114"/>
      <c r="F39" s="114"/>
      <c r="G39" s="114"/>
      <c r="H39" s="123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5"/>
      <c r="W39" s="63"/>
      <c r="X39" s="63"/>
      <c r="Y39" s="63"/>
      <c r="Z39" s="63"/>
      <c r="AA39" s="63"/>
      <c r="AB39" s="126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5"/>
      <c r="AW39" s="14"/>
      <c r="BM39" s="399" t="s">
        <v>266</v>
      </c>
      <c r="BN39" s="400"/>
      <c r="BO39" s="400"/>
      <c r="BP39" s="400"/>
      <c r="BQ39" s="400"/>
      <c r="BR39" s="401"/>
      <c r="BS39" s="397">
        <f>SUM(BX39:CG39)</f>
        <v>29</v>
      </c>
      <c r="BT39" s="397"/>
      <c r="BU39" s="397"/>
      <c r="BV39" s="397"/>
      <c r="BW39" s="397"/>
      <c r="BX39" s="398">
        <v>2</v>
      </c>
      <c r="BY39" s="398"/>
      <c r="BZ39" s="398"/>
      <c r="CA39" s="398"/>
      <c r="CB39" s="398"/>
      <c r="CC39" s="397">
        <v>27</v>
      </c>
      <c r="CD39" s="397"/>
      <c r="CE39" s="397"/>
      <c r="CF39" s="397"/>
      <c r="CG39" s="397"/>
    </row>
    <row r="40" spans="2:85" ht="20.100000000000001" customHeight="1" x14ac:dyDescent="0.15">
      <c r="B40" s="15"/>
      <c r="C40" s="15"/>
      <c r="D40" s="15"/>
      <c r="E40" s="15"/>
      <c r="F40" s="15"/>
      <c r="G40" s="15"/>
      <c r="H40" s="12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28"/>
      <c r="W40" s="15"/>
      <c r="X40" s="15"/>
      <c r="Y40" s="15"/>
      <c r="Z40" s="15"/>
      <c r="AA40" s="15"/>
      <c r="AB40" s="15"/>
      <c r="AC40" s="127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28"/>
      <c r="AW40" s="14"/>
      <c r="BL40" s="128"/>
      <c r="BM40" s="377" t="s">
        <v>202</v>
      </c>
      <c r="BN40" s="377"/>
      <c r="BO40" s="377"/>
      <c r="BP40" s="377"/>
      <c r="BQ40" s="377"/>
      <c r="BR40" s="377"/>
      <c r="BS40" s="387">
        <f>SUM(BX40:CG40)</f>
        <v>61940</v>
      </c>
      <c r="BT40" s="388"/>
      <c r="BU40" s="388"/>
      <c r="BV40" s="388"/>
      <c r="BW40" s="388"/>
      <c r="BX40" s="389">
        <f>M5+M12+M19+M26+M33+AH5+AH12+AH19+AH26+AH33+BC5+BC12+BC19+BC26+BC33+BX5+BX12+BX19+BX26+BX33+BX39</f>
        <v>29926</v>
      </c>
      <c r="BY40" s="389"/>
      <c r="BZ40" s="389"/>
      <c r="CA40" s="389"/>
      <c r="CB40" s="389"/>
      <c r="CC40" s="389">
        <f>R5+R12+R19+R26+R33+AM5+AM12+AM19+AM26+AM33+BH5+BH12+BH19+BH26+BH33+CC5+CC12+CC19+CC26+CC33+CC39</f>
        <v>32014</v>
      </c>
      <c r="CD40" s="389"/>
      <c r="CE40" s="389"/>
      <c r="CF40" s="389"/>
      <c r="CG40" s="389"/>
    </row>
    <row r="41" spans="2:85" ht="20.100000000000001" customHeight="1" x14ac:dyDescent="0.15">
      <c r="B41" s="129" t="s">
        <v>267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30"/>
      <c r="AE41" s="130"/>
      <c r="AF41" s="130"/>
      <c r="AG41" s="130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390" t="s">
        <v>35</v>
      </c>
      <c r="BR41" s="391"/>
      <c r="BS41" s="391"/>
      <c r="BT41" s="391"/>
      <c r="BU41" s="391"/>
      <c r="BV41" s="391"/>
      <c r="BW41" s="391"/>
      <c r="BX41" s="391"/>
      <c r="BY41" s="391"/>
      <c r="BZ41" s="391"/>
      <c r="CA41" s="391"/>
      <c r="CB41" s="391"/>
      <c r="CC41" s="391"/>
      <c r="CD41" s="391"/>
      <c r="CE41" s="391"/>
      <c r="CF41" s="391"/>
      <c r="CG41" s="391"/>
    </row>
    <row r="42" spans="2:85" x14ac:dyDescent="0.15">
      <c r="B42" s="371"/>
      <c r="C42" s="371"/>
      <c r="D42" s="371"/>
      <c r="E42" s="371"/>
      <c r="F42" s="371"/>
      <c r="G42" s="371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13"/>
      <c r="AB42" s="13"/>
    </row>
    <row r="43" spans="2:85" x14ac:dyDescent="0.15">
      <c r="B43" s="114"/>
      <c r="C43" s="114"/>
      <c r="D43" s="114"/>
      <c r="E43" s="114"/>
      <c r="F43" s="114"/>
      <c r="G43" s="114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</sheetData>
  <mergeCells count="527"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  <mergeCell ref="BX3:CB3"/>
    <mergeCell ref="CC3:CG3"/>
    <mergeCell ref="AX3:BB3"/>
    <mergeCell ref="BC3:BG3"/>
    <mergeCell ref="BH3:BL3"/>
    <mergeCell ref="BM3:BR3"/>
    <mergeCell ref="BS3:BW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R6:A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6:CB6"/>
    <mergeCell ref="CC6:CG6"/>
    <mergeCell ref="AX6:BB6"/>
    <mergeCell ref="BC6:BG6"/>
    <mergeCell ref="BH6:BL6"/>
    <mergeCell ref="BM6:BR6"/>
    <mergeCell ref="BS6:BW6"/>
    <mergeCell ref="BH8:BL8"/>
    <mergeCell ref="BM8:BR8"/>
    <mergeCell ref="BS8:BW8"/>
    <mergeCell ref="B7:G7"/>
    <mergeCell ref="H7:L7"/>
    <mergeCell ref="M7:Q7"/>
    <mergeCell ref="R7:V7"/>
    <mergeCell ref="W7:AB7"/>
    <mergeCell ref="AC7:AG7"/>
    <mergeCell ref="AH7:AL7"/>
    <mergeCell ref="AM7:AQ7"/>
    <mergeCell ref="AC9:AG9"/>
    <mergeCell ref="AH9:AL9"/>
    <mergeCell ref="AM9:AQ9"/>
    <mergeCell ref="AR8:A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8:CB8"/>
    <mergeCell ref="CC8:CG8"/>
    <mergeCell ref="AX8:BB8"/>
    <mergeCell ref="BC8:BG8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10:CB10"/>
    <mergeCell ref="CC10:CG10"/>
    <mergeCell ref="BS10:BW10"/>
    <mergeCell ref="B9:G9"/>
    <mergeCell ref="H9:L9"/>
    <mergeCell ref="M9:Q9"/>
    <mergeCell ref="R9:V9"/>
    <mergeCell ref="W9:AB9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4:BR14"/>
    <mergeCell ref="BS14:BW14"/>
    <mergeCell ref="BX14:CB14"/>
    <mergeCell ref="CC14:CG14"/>
    <mergeCell ref="AX14:BB14"/>
    <mergeCell ref="BC14:BG14"/>
    <mergeCell ref="BH14:BL14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H16:AL16"/>
    <mergeCell ref="AM16:AQ16"/>
    <mergeCell ref="AR16:AW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6:BR16"/>
    <mergeCell ref="BS16:BW16"/>
    <mergeCell ref="BX16:CB16"/>
    <mergeCell ref="CC16:CG16"/>
    <mergeCell ref="AX16:BB16"/>
    <mergeCell ref="BC16:BG16"/>
    <mergeCell ref="BH16:BL16"/>
    <mergeCell ref="B15:G15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17:G17"/>
    <mergeCell ref="H17:L17"/>
    <mergeCell ref="M17:Q17"/>
    <mergeCell ref="R17:V17"/>
    <mergeCell ref="W17:AB17"/>
    <mergeCell ref="AC17:AG17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21:BR21"/>
    <mergeCell ref="BS21:BW21"/>
    <mergeCell ref="BX21:CB21"/>
    <mergeCell ref="CC21:CG21"/>
    <mergeCell ref="AX21:BB21"/>
    <mergeCell ref="BC21:BG21"/>
    <mergeCell ref="BH21:BL21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H23:AL23"/>
    <mergeCell ref="AM23:AQ23"/>
    <mergeCell ref="AR23:AW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3:BR23"/>
    <mergeCell ref="BS23:BW23"/>
    <mergeCell ref="BX23:CB23"/>
    <mergeCell ref="CC23:CG23"/>
    <mergeCell ref="AX23:BB23"/>
    <mergeCell ref="BC23:BG23"/>
    <mergeCell ref="BH23:BL23"/>
    <mergeCell ref="B22:G22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24:G24"/>
    <mergeCell ref="H24:L24"/>
    <mergeCell ref="M24:Q24"/>
    <mergeCell ref="R24:V24"/>
    <mergeCell ref="W24:AB24"/>
    <mergeCell ref="AC24:AG24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8:BR28"/>
    <mergeCell ref="BS28:BW28"/>
    <mergeCell ref="BX28:CB28"/>
    <mergeCell ref="CC28:CG28"/>
    <mergeCell ref="AX28:BB28"/>
    <mergeCell ref="BC28:BG28"/>
    <mergeCell ref="BH28:BL28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H30:AL30"/>
    <mergeCell ref="AM30:AQ30"/>
    <mergeCell ref="AR30:AW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30:BR30"/>
    <mergeCell ref="BS30:BW30"/>
    <mergeCell ref="BX30:CB30"/>
    <mergeCell ref="CC30:CG30"/>
    <mergeCell ref="AX30:BB30"/>
    <mergeCell ref="BC30:BG30"/>
    <mergeCell ref="BH30:BL30"/>
    <mergeCell ref="B29:G29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31:G31"/>
    <mergeCell ref="H31:L31"/>
    <mergeCell ref="M31:Q31"/>
    <mergeCell ref="R31:V31"/>
    <mergeCell ref="W31:AB31"/>
    <mergeCell ref="AC31:AG31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4:BR34"/>
    <mergeCell ref="BS34:BW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5:BR35"/>
    <mergeCell ref="BS35:BW35"/>
    <mergeCell ref="BX35:CB35"/>
    <mergeCell ref="CC35:CG35"/>
    <mergeCell ref="AX35:BB35"/>
    <mergeCell ref="BC35:BG35"/>
    <mergeCell ref="BH35:BL35"/>
    <mergeCell ref="W36:AB36"/>
    <mergeCell ref="AC36:AG36"/>
    <mergeCell ref="AH35:AL35"/>
    <mergeCell ref="AM35:AQ35"/>
    <mergeCell ref="AR35:AW35"/>
    <mergeCell ref="BX34:CB34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7:BR37"/>
    <mergeCell ref="BS37:BW37"/>
    <mergeCell ref="BX37:CB37"/>
    <mergeCell ref="CC37:CG37"/>
    <mergeCell ref="AX37:BB37"/>
    <mergeCell ref="BC37:BG37"/>
    <mergeCell ref="BH37:BL37"/>
    <mergeCell ref="B36:G36"/>
    <mergeCell ref="H36:L36"/>
    <mergeCell ref="M36:Q36"/>
    <mergeCell ref="R36:V36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BM38:BR38"/>
    <mergeCell ref="BS38:BW38"/>
    <mergeCell ref="BX38:CB38"/>
    <mergeCell ref="CC38:CG38"/>
    <mergeCell ref="BM39:BR39"/>
    <mergeCell ref="BS39:BW39"/>
    <mergeCell ref="BX39:CB39"/>
    <mergeCell ref="CC39:CG39"/>
    <mergeCell ref="AH38:AL38"/>
    <mergeCell ref="AM38:AQ38"/>
    <mergeCell ref="AR38:AW38"/>
    <mergeCell ref="AX38:BB38"/>
    <mergeCell ref="BC38:BG38"/>
    <mergeCell ref="BH38:BL38"/>
    <mergeCell ref="BM40:BR40"/>
    <mergeCell ref="BS40:BW40"/>
    <mergeCell ref="BX40:CB40"/>
    <mergeCell ref="CC40:CG40"/>
    <mergeCell ref="BQ41:CG41"/>
    <mergeCell ref="B42:G42"/>
    <mergeCell ref="H42:L42"/>
    <mergeCell ref="M42:Q42"/>
    <mergeCell ref="R42:V42"/>
  </mergeCells>
  <phoneticPr fontId="1"/>
  <printOptions horizontalCentered="1" verticalCentered="1"/>
  <pageMargins left="0" right="0" top="0.39370078740157483" bottom="0" header="0.31496062992125984" footer="0.31496062992125984"/>
  <pageSetup paperSize="9" scale="88" orientation="portrait" r:id="rId1"/>
  <colBreaks count="1" manualBreakCount="1">
    <brk id="4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G44"/>
  <sheetViews>
    <sheetView zoomScale="80" zoomScaleNormal="80" workbookViewId="0"/>
  </sheetViews>
  <sheetFormatPr defaultColWidth="3.625" defaultRowHeight="14.25" x14ac:dyDescent="0.15"/>
  <cols>
    <col min="1" max="1" width="3.625" style="10" customWidth="1"/>
    <col min="2" max="6" width="3" style="10" customWidth="1"/>
    <col min="7" max="9" width="4" style="10" customWidth="1"/>
    <col min="10" max="19" width="3.625" style="10" customWidth="1"/>
    <col min="20" max="20" width="3.875" style="10" customWidth="1"/>
    <col min="21" max="21" width="3.625" style="10" customWidth="1"/>
    <col min="22" max="33" width="3.5" style="10" customWidth="1"/>
    <col min="34" max="256" width="3.625" style="10"/>
    <col min="257" max="257" width="3.625" style="10" customWidth="1"/>
    <col min="258" max="262" width="3" style="10" customWidth="1"/>
    <col min="263" max="265" width="4" style="10" customWidth="1"/>
    <col min="266" max="275" width="3.625" style="10" customWidth="1"/>
    <col min="276" max="276" width="3.875" style="10" customWidth="1"/>
    <col min="277" max="277" width="3.625" style="10" customWidth="1"/>
    <col min="278" max="289" width="3.5" style="10" customWidth="1"/>
    <col min="290" max="512" width="3.625" style="10"/>
    <col min="513" max="513" width="3.625" style="10" customWidth="1"/>
    <col min="514" max="518" width="3" style="10" customWidth="1"/>
    <col min="519" max="521" width="4" style="10" customWidth="1"/>
    <col min="522" max="531" width="3.625" style="10" customWidth="1"/>
    <col min="532" max="532" width="3.875" style="10" customWidth="1"/>
    <col min="533" max="533" width="3.625" style="10" customWidth="1"/>
    <col min="534" max="545" width="3.5" style="10" customWidth="1"/>
    <col min="546" max="768" width="3.625" style="10"/>
    <col min="769" max="769" width="3.625" style="10" customWidth="1"/>
    <col min="770" max="774" width="3" style="10" customWidth="1"/>
    <col min="775" max="777" width="4" style="10" customWidth="1"/>
    <col min="778" max="787" width="3.625" style="10" customWidth="1"/>
    <col min="788" max="788" width="3.875" style="10" customWidth="1"/>
    <col min="789" max="789" width="3.625" style="10" customWidth="1"/>
    <col min="790" max="801" width="3.5" style="10" customWidth="1"/>
    <col min="802" max="1024" width="3.625" style="10"/>
    <col min="1025" max="1025" width="3.625" style="10" customWidth="1"/>
    <col min="1026" max="1030" width="3" style="10" customWidth="1"/>
    <col min="1031" max="1033" width="4" style="10" customWidth="1"/>
    <col min="1034" max="1043" width="3.625" style="10" customWidth="1"/>
    <col min="1044" max="1044" width="3.875" style="10" customWidth="1"/>
    <col min="1045" max="1045" width="3.625" style="10" customWidth="1"/>
    <col min="1046" max="1057" width="3.5" style="10" customWidth="1"/>
    <col min="1058" max="1280" width="3.625" style="10"/>
    <col min="1281" max="1281" width="3.625" style="10" customWidth="1"/>
    <col min="1282" max="1286" width="3" style="10" customWidth="1"/>
    <col min="1287" max="1289" width="4" style="10" customWidth="1"/>
    <col min="1290" max="1299" width="3.625" style="10" customWidth="1"/>
    <col min="1300" max="1300" width="3.875" style="10" customWidth="1"/>
    <col min="1301" max="1301" width="3.625" style="10" customWidth="1"/>
    <col min="1302" max="1313" width="3.5" style="10" customWidth="1"/>
    <col min="1314" max="1536" width="3.625" style="10"/>
    <col min="1537" max="1537" width="3.625" style="10" customWidth="1"/>
    <col min="1538" max="1542" width="3" style="10" customWidth="1"/>
    <col min="1543" max="1545" width="4" style="10" customWidth="1"/>
    <col min="1546" max="1555" width="3.625" style="10" customWidth="1"/>
    <col min="1556" max="1556" width="3.875" style="10" customWidth="1"/>
    <col min="1557" max="1557" width="3.625" style="10" customWidth="1"/>
    <col min="1558" max="1569" width="3.5" style="10" customWidth="1"/>
    <col min="1570" max="1792" width="3.625" style="10"/>
    <col min="1793" max="1793" width="3.625" style="10" customWidth="1"/>
    <col min="1794" max="1798" width="3" style="10" customWidth="1"/>
    <col min="1799" max="1801" width="4" style="10" customWidth="1"/>
    <col min="1802" max="1811" width="3.625" style="10" customWidth="1"/>
    <col min="1812" max="1812" width="3.875" style="10" customWidth="1"/>
    <col min="1813" max="1813" width="3.625" style="10" customWidth="1"/>
    <col min="1814" max="1825" width="3.5" style="10" customWidth="1"/>
    <col min="1826" max="2048" width="3.625" style="10"/>
    <col min="2049" max="2049" width="3.625" style="10" customWidth="1"/>
    <col min="2050" max="2054" width="3" style="10" customWidth="1"/>
    <col min="2055" max="2057" width="4" style="10" customWidth="1"/>
    <col min="2058" max="2067" width="3.625" style="10" customWidth="1"/>
    <col min="2068" max="2068" width="3.875" style="10" customWidth="1"/>
    <col min="2069" max="2069" width="3.625" style="10" customWidth="1"/>
    <col min="2070" max="2081" width="3.5" style="10" customWidth="1"/>
    <col min="2082" max="2304" width="3.625" style="10"/>
    <col min="2305" max="2305" width="3.625" style="10" customWidth="1"/>
    <col min="2306" max="2310" width="3" style="10" customWidth="1"/>
    <col min="2311" max="2313" width="4" style="10" customWidth="1"/>
    <col min="2314" max="2323" width="3.625" style="10" customWidth="1"/>
    <col min="2324" max="2324" width="3.875" style="10" customWidth="1"/>
    <col min="2325" max="2325" width="3.625" style="10" customWidth="1"/>
    <col min="2326" max="2337" width="3.5" style="10" customWidth="1"/>
    <col min="2338" max="2560" width="3.625" style="10"/>
    <col min="2561" max="2561" width="3.625" style="10" customWidth="1"/>
    <col min="2562" max="2566" width="3" style="10" customWidth="1"/>
    <col min="2567" max="2569" width="4" style="10" customWidth="1"/>
    <col min="2570" max="2579" width="3.625" style="10" customWidth="1"/>
    <col min="2580" max="2580" width="3.875" style="10" customWidth="1"/>
    <col min="2581" max="2581" width="3.625" style="10" customWidth="1"/>
    <col min="2582" max="2593" width="3.5" style="10" customWidth="1"/>
    <col min="2594" max="2816" width="3.625" style="10"/>
    <col min="2817" max="2817" width="3.625" style="10" customWidth="1"/>
    <col min="2818" max="2822" width="3" style="10" customWidth="1"/>
    <col min="2823" max="2825" width="4" style="10" customWidth="1"/>
    <col min="2826" max="2835" width="3.625" style="10" customWidth="1"/>
    <col min="2836" max="2836" width="3.875" style="10" customWidth="1"/>
    <col min="2837" max="2837" width="3.625" style="10" customWidth="1"/>
    <col min="2838" max="2849" width="3.5" style="10" customWidth="1"/>
    <col min="2850" max="3072" width="3.625" style="10"/>
    <col min="3073" max="3073" width="3.625" style="10" customWidth="1"/>
    <col min="3074" max="3078" width="3" style="10" customWidth="1"/>
    <col min="3079" max="3081" width="4" style="10" customWidth="1"/>
    <col min="3082" max="3091" width="3.625" style="10" customWidth="1"/>
    <col min="3092" max="3092" width="3.875" style="10" customWidth="1"/>
    <col min="3093" max="3093" width="3.625" style="10" customWidth="1"/>
    <col min="3094" max="3105" width="3.5" style="10" customWidth="1"/>
    <col min="3106" max="3328" width="3.625" style="10"/>
    <col min="3329" max="3329" width="3.625" style="10" customWidth="1"/>
    <col min="3330" max="3334" width="3" style="10" customWidth="1"/>
    <col min="3335" max="3337" width="4" style="10" customWidth="1"/>
    <col min="3338" max="3347" width="3.625" style="10" customWidth="1"/>
    <col min="3348" max="3348" width="3.875" style="10" customWidth="1"/>
    <col min="3349" max="3349" width="3.625" style="10" customWidth="1"/>
    <col min="3350" max="3361" width="3.5" style="10" customWidth="1"/>
    <col min="3362" max="3584" width="3.625" style="10"/>
    <col min="3585" max="3585" width="3.625" style="10" customWidth="1"/>
    <col min="3586" max="3590" width="3" style="10" customWidth="1"/>
    <col min="3591" max="3593" width="4" style="10" customWidth="1"/>
    <col min="3594" max="3603" width="3.625" style="10" customWidth="1"/>
    <col min="3604" max="3604" width="3.875" style="10" customWidth="1"/>
    <col min="3605" max="3605" width="3.625" style="10" customWidth="1"/>
    <col min="3606" max="3617" width="3.5" style="10" customWidth="1"/>
    <col min="3618" max="3840" width="3.625" style="10"/>
    <col min="3841" max="3841" width="3.625" style="10" customWidth="1"/>
    <col min="3842" max="3846" width="3" style="10" customWidth="1"/>
    <col min="3847" max="3849" width="4" style="10" customWidth="1"/>
    <col min="3850" max="3859" width="3.625" style="10" customWidth="1"/>
    <col min="3860" max="3860" width="3.875" style="10" customWidth="1"/>
    <col min="3861" max="3861" width="3.625" style="10" customWidth="1"/>
    <col min="3862" max="3873" width="3.5" style="10" customWidth="1"/>
    <col min="3874" max="4096" width="3.625" style="10"/>
    <col min="4097" max="4097" width="3.625" style="10" customWidth="1"/>
    <col min="4098" max="4102" width="3" style="10" customWidth="1"/>
    <col min="4103" max="4105" width="4" style="10" customWidth="1"/>
    <col min="4106" max="4115" width="3.625" style="10" customWidth="1"/>
    <col min="4116" max="4116" width="3.875" style="10" customWidth="1"/>
    <col min="4117" max="4117" width="3.625" style="10" customWidth="1"/>
    <col min="4118" max="4129" width="3.5" style="10" customWidth="1"/>
    <col min="4130" max="4352" width="3.625" style="10"/>
    <col min="4353" max="4353" width="3.625" style="10" customWidth="1"/>
    <col min="4354" max="4358" width="3" style="10" customWidth="1"/>
    <col min="4359" max="4361" width="4" style="10" customWidth="1"/>
    <col min="4362" max="4371" width="3.625" style="10" customWidth="1"/>
    <col min="4372" max="4372" width="3.875" style="10" customWidth="1"/>
    <col min="4373" max="4373" width="3.625" style="10" customWidth="1"/>
    <col min="4374" max="4385" width="3.5" style="10" customWidth="1"/>
    <col min="4386" max="4608" width="3.625" style="10"/>
    <col min="4609" max="4609" width="3.625" style="10" customWidth="1"/>
    <col min="4610" max="4614" width="3" style="10" customWidth="1"/>
    <col min="4615" max="4617" width="4" style="10" customWidth="1"/>
    <col min="4618" max="4627" width="3.625" style="10" customWidth="1"/>
    <col min="4628" max="4628" width="3.875" style="10" customWidth="1"/>
    <col min="4629" max="4629" width="3.625" style="10" customWidth="1"/>
    <col min="4630" max="4641" width="3.5" style="10" customWidth="1"/>
    <col min="4642" max="4864" width="3.625" style="10"/>
    <col min="4865" max="4865" width="3.625" style="10" customWidth="1"/>
    <col min="4866" max="4870" width="3" style="10" customWidth="1"/>
    <col min="4871" max="4873" width="4" style="10" customWidth="1"/>
    <col min="4874" max="4883" width="3.625" style="10" customWidth="1"/>
    <col min="4884" max="4884" width="3.875" style="10" customWidth="1"/>
    <col min="4885" max="4885" width="3.625" style="10" customWidth="1"/>
    <col min="4886" max="4897" width="3.5" style="10" customWidth="1"/>
    <col min="4898" max="5120" width="3.625" style="10"/>
    <col min="5121" max="5121" width="3.625" style="10" customWidth="1"/>
    <col min="5122" max="5126" width="3" style="10" customWidth="1"/>
    <col min="5127" max="5129" width="4" style="10" customWidth="1"/>
    <col min="5130" max="5139" width="3.625" style="10" customWidth="1"/>
    <col min="5140" max="5140" width="3.875" style="10" customWidth="1"/>
    <col min="5141" max="5141" width="3.625" style="10" customWidth="1"/>
    <col min="5142" max="5153" width="3.5" style="10" customWidth="1"/>
    <col min="5154" max="5376" width="3.625" style="10"/>
    <col min="5377" max="5377" width="3.625" style="10" customWidth="1"/>
    <col min="5378" max="5382" width="3" style="10" customWidth="1"/>
    <col min="5383" max="5385" width="4" style="10" customWidth="1"/>
    <col min="5386" max="5395" width="3.625" style="10" customWidth="1"/>
    <col min="5396" max="5396" width="3.875" style="10" customWidth="1"/>
    <col min="5397" max="5397" width="3.625" style="10" customWidth="1"/>
    <col min="5398" max="5409" width="3.5" style="10" customWidth="1"/>
    <col min="5410" max="5632" width="3.625" style="10"/>
    <col min="5633" max="5633" width="3.625" style="10" customWidth="1"/>
    <col min="5634" max="5638" width="3" style="10" customWidth="1"/>
    <col min="5639" max="5641" width="4" style="10" customWidth="1"/>
    <col min="5642" max="5651" width="3.625" style="10" customWidth="1"/>
    <col min="5652" max="5652" width="3.875" style="10" customWidth="1"/>
    <col min="5653" max="5653" width="3.625" style="10" customWidth="1"/>
    <col min="5654" max="5665" width="3.5" style="10" customWidth="1"/>
    <col min="5666" max="5888" width="3.625" style="10"/>
    <col min="5889" max="5889" width="3.625" style="10" customWidth="1"/>
    <col min="5890" max="5894" width="3" style="10" customWidth="1"/>
    <col min="5895" max="5897" width="4" style="10" customWidth="1"/>
    <col min="5898" max="5907" width="3.625" style="10" customWidth="1"/>
    <col min="5908" max="5908" width="3.875" style="10" customWidth="1"/>
    <col min="5909" max="5909" width="3.625" style="10" customWidth="1"/>
    <col min="5910" max="5921" width="3.5" style="10" customWidth="1"/>
    <col min="5922" max="6144" width="3.625" style="10"/>
    <col min="6145" max="6145" width="3.625" style="10" customWidth="1"/>
    <col min="6146" max="6150" width="3" style="10" customWidth="1"/>
    <col min="6151" max="6153" width="4" style="10" customWidth="1"/>
    <col min="6154" max="6163" width="3.625" style="10" customWidth="1"/>
    <col min="6164" max="6164" width="3.875" style="10" customWidth="1"/>
    <col min="6165" max="6165" width="3.625" style="10" customWidth="1"/>
    <col min="6166" max="6177" width="3.5" style="10" customWidth="1"/>
    <col min="6178" max="6400" width="3.625" style="10"/>
    <col min="6401" max="6401" width="3.625" style="10" customWidth="1"/>
    <col min="6402" max="6406" width="3" style="10" customWidth="1"/>
    <col min="6407" max="6409" width="4" style="10" customWidth="1"/>
    <col min="6410" max="6419" width="3.625" style="10" customWidth="1"/>
    <col min="6420" max="6420" width="3.875" style="10" customWidth="1"/>
    <col min="6421" max="6421" width="3.625" style="10" customWidth="1"/>
    <col min="6422" max="6433" width="3.5" style="10" customWidth="1"/>
    <col min="6434" max="6656" width="3.625" style="10"/>
    <col min="6657" max="6657" width="3.625" style="10" customWidth="1"/>
    <col min="6658" max="6662" width="3" style="10" customWidth="1"/>
    <col min="6663" max="6665" width="4" style="10" customWidth="1"/>
    <col min="6666" max="6675" width="3.625" style="10" customWidth="1"/>
    <col min="6676" max="6676" width="3.875" style="10" customWidth="1"/>
    <col min="6677" max="6677" width="3.625" style="10" customWidth="1"/>
    <col min="6678" max="6689" width="3.5" style="10" customWidth="1"/>
    <col min="6690" max="6912" width="3.625" style="10"/>
    <col min="6913" max="6913" width="3.625" style="10" customWidth="1"/>
    <col min="6914" max="6918" width="3" style="10" customWidth="1"/>
    <col min="6919" max="6921" width="4" style="10" customWidth="1"/>
    <col min="6922" max="6931" width="3.625" style="10" customWidth="1"/>
    <col min="6932" max="6932" width="3.875" style="10" customWidth="1"/>
    <col min="6933" max="6933" width="3.625" style="10" customWidth="1"/>
    <col min="6934" max="6945" width="3.5" style="10" customWidth="1"/>
    <col min="6946" max="7168" width="3.625" style="10"/>
    <col min="7169" max="7169" width="3.625" style="10" customWidth="1"/>
    <col min="7170" max="7174" width="3" style="10" customWidth="1"/>
    <col min="7175" max="7177" width="4" style="10" customWidth="1"/>
    <col min="7178" max="7187" width="3.625" style="10" customWidth="1"/>
    <col min="7188" max="7188" width="3.875" style="10" customWidth="1"/>
    <col min="7189" max="7189" width="3.625" style="10" customWidth="1"/>
    <col min="7190" max="7201" width="3.5" style="10" customWidth="1"/>
    <col min="7202" max="7424" width="3.625" style="10"/>
    <col min="7425" max="7425" width="3.625" style="10" customWidth="1"/>
    <col min="7426" max="7430" width="3" style="10" customWidth="1"/>
    <col min="7431" max="7433" width="4" style="10" customWidth="1"/>
    <col min="7434" max="7443" width="3.625" style="10" customWidth="1"/>
    <col min="7444" max="7444" width="3.875" style="10" customWidth="1"/>
    <col min="7445" max="7445" width="3.625" style="10" customWidth="1"/>
    <col min="7446" max="7457" width="3.5" style="10" customWidth="1"/>
    <col min="7458" max="7680" width="3.625" style="10"/>
    <col min="7681" max="7681" width="3.625" style="10" customWidth="1"/>
    <col min="7682" max="7686" width="3" style="10" customWidth="1"/>
    <col min="7687" max="7689" width="4" style="10" customWidth="1"/>
    <col min="7690" max="7699" width="3.625" style="10" customWidth="1"/>
    <col min="7700" max="7700" width="3.875" style="10" customWidth="1"/>
    <col min="7701" max="7701" width="3.625" style="10" customWidth="1"/>
    <col min="7702" max="7713" width="3.5" style="10" customWidth="1"/>
    <col min="7714" max="7936" width="3.625" style="10"/>
    <col min="7937" max="7937" width="3.625" style="10" customWidth="1"/>
    <col min="7938" max="7942" width="3" style="10" customWidth="1"/>
    <col min="7943" max="7945" width="4" style="10" customWidth="1"/>
    <col min="7946" max="7955" width="3.625" style="10" customWidth="1"/>
    <col min="7956" max="7956" width="3.875" style="10" customWidth="1"/>
    <col min="7957" max="7957" width="3.625" style="10" customWidth="1"/>
    <col min="7958" max="7969" width="3.5" style="10" customWidth="1"/>
    <col min="7970" max="8192" width="3.625" style="10"/>
    <col min="8193" max="8193" width="3.625" style="10" customWidth="1"/>
    <col min="8194" max="8198" width="3" style="10" customWidth="1"/>
    <col min="8199" max="8201" width="4" style="10" customWidth="1"/>
    <col min="8202" max="8211" width="3.625" style="10" customWidth="1"/>
    <col min="8212" max="8212" width="3.875" style="10" customWidth="1"/>
    <col min="8213" max="8213" width="3.625" style="10" customWidth="1"/>
    <col min="8214" max="8225" width="3.5" style="10" customWidth="1"/>
    <col min="8226" max="8448" width="3.625" style="10"/>
    <col min="8449" max="8449" width="3.625" style="10" customWidth="1"/>
    <col min="8450" max="8454" width="3" style="10" customWidth="1"/>
    <col min="8455" max="8457" width="4" style="10" customWidth="1"/>
    <col min="8458" max="8467" width="3.625" style="10" customWidth="1"/>
    <col min="8468" max="8468" width="3.875" style="10" customWidth="1"/>
    <col min="8469" max="8469" width="3.625" style="10" customWidth="1"/>
    <col min="8470" max="8481" width="3.5" style="10" customWidth="1"/>
    <col min="8482" max="8704" width="3.625" style="10"/>
    <col min="8705" max="8705" width="3.625" style="10" customWidth="1"/>
    <col min="8706" max="8710" width="3" style="10" customWidth="1"/>
    <col min="8711" max="8713" width="4" style="10" customWidth="1"/>
    <col min="8714" max="8723" width="3.625" style="10" customWidth="1"/>
    <col min="8724" max="8724" width="3.875" style="10" customWidth="1"/>
    <col min="8725" max="8725" width="3.625" style="10" customWidth="1"/>
    <col min="8726" max="8737" width="3.5" style="10" customWidth="1"/>
    <col min="8738" max="8960" width="3.625" style="10"/>
    <col min="8961" max="8961" width="3.625" style="10" customWidth="1"/>
    <col min="8962" max="8966" width="3" style="10" customWidth="1"/>
    <col min="8967" max="8969" width="4" style="10" customWidth="1"/>
    <col min="8970" max="8979" width="3.625" style="10" customWidth="1"/>
    <col min="8980" max="8980" width="3.875" style="10" customWidth="1"/>
    <col min="8981" max="8981" width="3.625" style="10" customWidth="1"/>
    <col min="8982" max="8993" width="3.5" style="10" customWidth="1"/>
    <col min="8994" max="9216" width="3.625" style="10"/>
    <col min="9217" max="9217" width="3.625" style="10" customWidth="1"/>
    <col min="9218" max="9222" width="3" style="10" customWidth="1"/>
    <col min="9223" max="9225" width="4" style="10" customWidth="1"/>
    <col min="9226" max="9235" width="3.625" style="10" customWidth="1"/>
    <col min="9236" max="9236" width="3.875" style="10" customWidth="1"/>
    <col min="9237" max="9237" width="3.625" style="10" customWidth="1"/>
    <col min="9238" max="9249" width="3.5" style="10" customWidth="1"/>
    <col min="9250" max="9472" width="3.625" style="10"/>
    <col min="9473" max="9473" width="3.625" style="10" customWidth="1"/>
    <col min="9474" max="9478" width="3" style="10" customWidth="1"/>
    <col min="9479" max="9481" width="4" style="10" customWidth="1"/>
    <col min="9482" max="9491" width="3.625" style="10" customWidth="1"/>
    <col min="9492" max="9492" width="3.875" style="10" customWidth="1"/>
    <col min="9493" max="9493" width="3.625" style="10" customWidth="1"/>
    <col min="9494" max="9505" width="3.5" style="10" customWidth="1"/>
    <col min="9506" max="9728" width="3.625" style="10"/>
    <col min="9729" max="9729" width="3.625" style="10" customWidth="1"/>
    <col min="9730" max="9734" width="3" style="10" customWidth="1"/>
    <col min="9735" max="9737" width="4" style="10" customWidth="1"/>
    <col min="9738" max="9747" width="3.625" style="10" customWidth="1"/>
    <col min="9748" max="9748" width="3.875" style="10" customWidth="1"/>
    <col min="9749" max="9749" width="3.625" style="10" customWidth="1"/>
    <col min="9750" max="9761" width="3.5" style="10" customWidth="1"/>
    <col min="9762" max="9984" width="3.625" style="10"/>
    <col min="9985" max="9985" width="3.625" style="10" customWidth="1"/>
    <col min="9986" max="9990" width="3" style="10" customWidth="1"/>
    <col min="9991" max="9993" width="4" style="10" customWidth="1"/>
    <col min="9994" max="10003" width="3.625" style="10" customWidth="1"/>
    <col min="10004" max="10004" width="3.875" style="10" customWidth="1"/>
    <col min="10005" max="10005" width="3.625" style="10" customWidth="1"/>
    <col min="10006" max="10017" width="3.5" style="10" customWidth="1"/>
    <col min="10018" max="10240" width="3.625" style="10"/>
    <col min="10241" max="10241" width="3.625" style="10" customWidth="1"/>
    <col min="10242" max="10246" width="3" style="10" customWidth="1"/>
    <col min="10247" max="10249" width="4" style="10" customWidth="1"/>
    <col min="10250" max="10259" width="3.625" style="10" customWidth="1"/>
    <col min="10260" max="10260" width="3.875" style="10" customWidth="1"/>
    <col min="10261" max="10261" width="3.625" style="10" customWidth="1"/>
    <col min="10262" max="10273" width="3.5" style="10" customWidth="1"/>
    <col min="10274" max="10496" width="3.625" style="10"/>
    <col min="10497" max="10497" width="3.625" style="10" customWidth="1"/>
    <col min="10498" max="10502" width="3" style="10" customWidth="1"/>
    <col min="10503" max="10505" width="4" style="10" customWidth="1"/>
    <col min="10506" max="10515" width="3.625" style="10" customWidth="1"/>
    <col min="10516" max="10516" width="3.875" style="10" customWidth="1"/>
    <col min="10517" max="10517" width="3.625" style="10" customWidth="1"/>
    <col min="10518" max="10529" width="3.5" style="10" customWidth="1"/>
    <col min="10530" max="10752" width="3.625" style="10"/>
    <col min="10753" max="10753" width="3.625" style="10" customWidth="1"/>
    <col min="10754" max="10758" width="3" style="10" customWidth="1"/>
    <col min="10759" max="10761" width="4" style="10" customWidth="1"/>
    <col min="10762" max="10771" width="3.625" style="10" customWidth="1"/>
    <col min="10772" max="10772" width="3.875" style="10" customWidth="1"/>
    <col min="10773" max="10773" width="3.625" style="10" customWidth="1"/>
    <col min="10774" max="10785" width="3.5" style="10" customWidth="1"/>
    <col min="10786" max="11008" width="3.625" style="10"/>
    <col min="11009" max="11009" width="3.625" style="10" customWidth="1"/>
    <col min="11010" max="11014" width="3" style="10" customWidth="1"/>
    <col min="11015" max="11017" width="4" style="10" customWidth="1"/>
    <col min="11018" max="11027" width="3.625" style="10" customWidth="1"/>
    <col min="11028" max="11028" width="3.875" style="10" customWidth="1"/>
    <col min="11029" max="11029" width="3.625" style="10" customWidth="1"/>
    <col min="11030" max="11041" width="3.5" style="10" customWidth="1"/>
    <col min="11042" max="11264" width="3.625" style="10"/>
    <col min="11265" max="11265" width="3.625" style="10" customWidth="1"/>
    <col min="11266" max="11270" width="3" style="10" customWidth="1"/>
    <col min="11271" max="11273" width="4" style="10" customWidth="1"/>
    <col min="11274" max="11283" width="3.625" style="10" customWidth="1"/>
    <col min="11284" max="11284" width="3.875" style="10" customWidth="1"/>
    <col min="11285" max="11285" width="3.625" style="10" customWidth="1"/>
    <col min="11286" max="11297" width="3.5" style="10" customWidth="1"/>
    <col min="11298" max="11520" width="3.625" style="10"/>
    <col min="11521" max="11521" width="3.625" style="10" customWidth="1"/>
    <col min="11522" max="11526" width="3" style="10" customWidth="1"/>
    <col min="11527" max="11529" width="4" style="10" customWidth="1"/>
    <col min="11530" max="11539" width="3.625" style="10" customWidth="1"/>
    <col min="11540" max="11540" width="3.875" style="10" customWidth="1"/>
    <col min="11541" max="11541" width="3.625" style="10" customWidth="1"/>
    <col min="11542" max="11553" width="3.5" style="10" customWidth="1"/>
    <col min="11554" max="11776" width="3.625" style="10"/>
    <col min="11777" max="11777" width="3.625" style="10" customWidth="1"/>
    <col min="11778" max="11782" width="3" style="10" customWidth="1"/>
    <col min="11783" max="11785" width="4" style="10" customWidth="1"/>
    <col min="11786" max="11795" width="3.625" style="10" customWidth="1"/>
    <col min="11796" max="11796" width="3.875" style="10" customWidth="1"/>
    <col min="11797" max="11797" width="3.625" style="10" customWidth="1"/>
    <col min="11798" max="11809" width="3.5" style="10" customWidth="1"/>
    <col min="11810" max="12032" width="3.625" style="10"/>
    <col min="12033" max="12033" width="3.625" style="10" customWidth="1"/>
    <col min="12034" max="12038" width="3" style="10" customWidth="1"/>
    <col min="12039" max="12041" width="4" style="10" customWidth="1"/>
    <col min="12042" max="12051" width="3.625" style="10" customWidth="1"/>
    <col min="12052" max="12052" width="3.875" style="10" customWidth="1"/>
    <col min="12053" max="12053" width="3.625" style="10" customWidth="1"/>
    <col min="12054" max="12065" width="3.5" style="10" customWidth="1"/>
    <col min="12066" max="12288" width="3.625" style="10"/>
    <col min="12289" max="12289" width="3.625" style="10" customWidth="1"/>
    <col min="12290" max="12294" width="3" style="10" customWidth="1"/>
    <col min="12295" max="12297" width="4" style="10" customWidth="1"/>
    <col min="12298" max="12307" width="3.625" style="10" customWidth="1"/>
    <col min="12308" max="12308" width="3.875" style="10" customWidth="1"/>
    <col min="12309" max="12309" width="3.625" style="10" customWidth="1"/>
    <col min="12310" max="12321" width="3.5" style="10" customWidth="1"/>
    <col min="12322" max="12544" width="3.625" style="10"/>
    <col min="12545" max="12545" width="3.625" style="10" customWidth="1"/>
    <col min="12546" max="12550" width="3" style="10" customWidth="1"/>
    <col min="12551" max="12553" width="4" style="10" customWidth="1"/>
    <col min="12554" max="12563" width="3.625" style="10" customWidth="1"/>
    <col min="12564" max="12564" width="3.875" style="10" customWidth="1"/>
    <col min="12565" max="12565" width="3.625" style="10" customWidth="1"/>
    <col min="12566" max="12577" width="3.5" style="10" customWidth="1"/>
    <col min="12578" max="12800" width="3.625" style="10"/>
    <col min="12801" max="12801" width="3.625" style="10" customWidth="1"/>
    <col min="12802" max="12806" width="3" style="10" customWidth="1"/>
    <col min="12807" max="12809" width="4" style="10" customWidth="1"/>
    <col min="12810" max="12819" width="3.625" style="10" customWidth="1"/>
    <col min="12820" max="12820" width="3.875" style="10" customWidth="1"/>
    <col min="12821" max="12821" width="3.625" style="10" customWidth="1"/>
    <col min="12822" max="12833" width="3.5" style="10" customWidth="1"/>
    <col min="12834" max="13056" width="3.625" style="10"/>
    <col min="13057" max="13057" width="3.625" style="10" customWidth="1"/>
    <col min="13058" max="13062" width="3" style="10" customWidth="1"/>
    <col min="13063" max="13065" width="4" style="10" customWidth="1"/>
    <col min="13066" max="13075" width="3.625" style="10" customWidth="1"/>
    <col min="13076" max="13076" width="3.875" style="10" customWidth="1"/>
    <col min="13077" max="13077" width="3.625" style="10" customWidth="1"/>
    <col min="13078" max="13089" width="3.5" style="10" customWidth="1"/>
    <col min="13090" max="13312" width="3.625" style="10"/>
    <col min="13313" max="13313" width="3.625" style="10" customWidth="1"/>
    <col min="13314" max="13318" width="3" style="10" customWidth="1"/>
    <col min="13319" max="13321" width="4" style="10" customWidth="1"/>
    <col min="13322" max="13331" width="3.625" style="10" customWidth="1"/>
    <col min="13332" max="13332" width="3.875" style="10" customWidth="1"/>
    <col min="13333" max="13333" width="3.625" style="10" customWidth="1"/>
    <col min="13334" max="13345" width="3.5" style="10" customWidth="1"/>
    <col min="13346" max="13568" width="3.625" style="10"/>
    <col min="13569" max="13569" width="3.625" style="10" customWidth="1"/>
    <col min="13570" max="13574" width="3" style="10" customWidth="1"/>
    <col min="13575" max="13577" width="4" style="10" customWidth="1"/>
    <col min="13578" max="13587" width="3.625" style="10" customWidth="1"/>
    <col min="13588" max="13588" width="3.875" style="10" customWidth="1"/>
    <col min="13589" max="13589" width="3.625" style="10" customWidth="1"/>
    <col min="13590" max="13601" width="3.5" style="10" customWidth="1"/>
    <col min="13602" max="13824" width="3.625" style="10"/>
    <col min="13825" max="13825" width="3.625" style="10" customWidth="1"/>
    <col min="13826" max="13830" width="3" style="10" customWidth="1"/>
    <col min="13831" max="13833" width="4" style="10" customWidth="1"/>
    <col min="13834" max="13843" width="3.625" style="10" customWidth="1"/>
    <col min="13844" max="13844" width="3.875" style="10" customWidth="1"/>
    <col min="13845" max="13845" width="3.625" style="10" customWidth="1"/>
    <col min="13846" max="13857" width="3.5" style="10" customWidth="1"/>
    <col min="13858" max="14080" width="3.625" style="10"/>
    <col min="14081" max="14081" width="3.625" style="10" customWidth="1"/>
    <col min="14082" max="14086" width="3" style="10" customWidth="1"/>
    <col min="14087" max="14089" width="4" style="10" customWidth="1"/>
    <col min="14090" max="14099" width="3.625" style="10" customWidth="1"/>
    <col min="14100" max="14100" width="3.875" style="10" customWidth="1"/>
    <col min="14101" max="14101" width="3.625" style="10" customWidth="1"/>
    <col min="14102" max="14113" width="3.5" style="10" customWidth="1"/>
    <col min="14114" max="14336" width="3.625" style="10"/>
    <col min="14337" max="14337" width="3.625" style="10" customWidth="1"/>
    <col min="14338" max="14342" width="3" style="10" customWidth="1"/>
    <col min="14343" max="14345" width="4" style="10" customWidth="1"/>
    <col min="14346" max="14355" width="3.625" style="10" customWidth="1"/>
    <col min="14356" max="14356" width="3.875" style="10" customWidth="1"/>
    <col min="14357" max="14357" width="3.625" style="10" customWidth="1"/>
    <col min="14358" max="14369" width="3.5" style="10" customWidth="1"/>
    <col min="14370" max="14592" width="3.625" style="10"/>
    <col min="14593" max="14593" width="3.625" style="10" customWidth="1"/>
    <col min="14594" max="14598" width="3" style="10" customWidth="1"/>
    <col min="14599" max="14601" width="4" style="10" customWidth="1"/>
    <col min="14602" max="14611" width="3.625" style="10" customWidth="1"/>
    <col min="14612" max="14612" width="3.875" style="10" customWidth="1"/>
    <col min="14613" max="14613" width="3.625" style="10" customWidth="1"/>
    <col min="14614" max="14625" width="3.5" style="10" customWidth="1"/>
    <col min="14626" max="14848" width="3.625" style="10"/>
    <col min="14849" max="14849" width="3.625" style="10" customWidth="1"/>
    <col min="14850" max="14854" width="3" style="10" customWidth="1"/>
    <col min="14855" max="14857" width="4" style="10" customWidth="1"/>
    <col min="14858" max="14867" width="3.625" style="10" customWidth="1"/>
    <col min="14868" max="14868" width="3.875" style="10" customWidth="1"/>
    <col min="14869" max="14869" width="3.625" style="10" customWidth="1"/>
    <col min="14870" max="14881" width="3.5" style="10" customWidth="1"/>
    <col min="14882" max="15104" width="3.625" style="10"/>
    <col min="15105" max="15105" width="3.625" style="10" customWidth="1"/>
    <col min="15106" max="15110" width="3" style="10" customWidth="1"/>
    <col min="15111" max="15113" width="4" style="10" customWidth="1"/>
    <col min="15114" max="15123" width="3.625" style="10" customWidth="1"/>
    <col min="15124" max="15124" width="3.875" style="10" customWidth="1"/>
    <col min="15125" max="15125" width="3.625" style="10" customWidth="1"/>
    <col min="15126" max="15137" width="3.5" style="10" customWidth="1"/>
    <col min="15138" max="15360" width="3.625" style="10"/>
    <col min="15361" max="15361" width="3.625" style="10" customWidth="1"/>
    <col min="15362" max="15366" width="3" style="10" customWidth="1"/>
    <col min="15367" max="15369" width="4" style="10" customWidth="1"/>
    <col min="15370" max="15379" width="3.625" style="10" customWidth="1"/>
    <col min="15380" max="15380" width="3.875" style="10" customWidth="1"/>
    <col min="15381" max="15381" width="3.625" style="10" customWidth="1"/>
    <col min="15382" max="15393" width="3.5" style="10" customWidth="1"/>
    <col min="15394" max="15616" width="3.625" style="10"/>
    <col min="15617" max="15617" width="3.625" style="10" customWidth="1"/>
    <col min="15618" max="15622" width="3" style="10" customWidth="1"/>
    <col min="15623" max="15625" width="4" style="10" customWidth="1"/>
    <col min="15626" max="15635" width="3.625" style="10" customWidth="1"/>
    <col min="15636" max="15636" width="3.875" style="10" customWidth="1"/>
    <col min="15637" max="15637" width="3.625" style="10" customWidth="1"/>
    <col min="15638" max="15649" width="3.5" style="10" customWidth="1"/>
    <col min="15650" max="15872" width="3.625" style="10"/>
    <col min="15873" max="15873" width="3.625" style="10" customWidth="1"/>
    <col min="15874" max="15878" width="3" style="10" customWidth="1"/>
    <col min="15879" max="15881" width="4" style="10" customWidth="1"/>
    <col min="15882" max="15891" width="3.625" style="10" customWidth="1"/>
    <col min="15892" max="15892" width="3.875" style="10" customWidth="1"/>
    <col min="15893" max="15893" width="3.625" style="10" customWidth="1"/>
    <col min="15894" max="15905" width="3.5" style="10" customWidth="1"/>
    <col min="15906" max="16128" width="3.625" style="10"/>
    <col min="16129" max="16129" width="3.625" style="10" customWidth="1"/>
    <col min="16130" max="16134" width="3" style="10" customWidth="1"/>
    <col min="16135" max="16137" width="4" style="10" customWidth="1"/>
    <col min="16138" max="16147" width="3.625" style="10" customWidth="1"/>
    <col min="16148" max="16148" width="3.875" style="10" customWidth="1"/>
    <col min="16149" max="16149" width="3.625" style="10" customWidth="1"/>
    <col min="16150" max="16161" width="3.5" style="10" customWidth="1"/>
    <col min="16162" max="16384" width="3.625" style="10"/>
  </cols>
  <sheetData>
    <row r="1" spans="2:33" ht="24.95" customHeight="1" x14ac:dyDescent="0.15">
      <c r="B1" s="360" t="s">
        <v>268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</row>
    <row r="2" spans="2:33" ht="24.95" customHeight="1" thickBot="1" x14ac:dyDescent="0.2"/>
    <row r="3" spans="2:33" ht="24.95" customHeight="1" x14ac:dyDescent="0.15">
      <c r="B3" s="244" t="s">
        <v>1</v>
      </c>
      <c r="C3" s="245"/>
      <c r="D3" s="245"/>
      <c r="E3" s="245"/>
      <c r="F3" s="245"/>
      <c r="G3" s="245" t="s">
        <v>269</v>
      </c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6" t="s">
        <v>270</v>
      </c>
      <c r="Z3" s="428"/>
      <c r="AA3" s="428"/>
      <c r="AB3" s="428"/>
      <c r="AC3" s="428"/>
      <c r="AD3" s="428"/>
      <c r="AE3" s="428"/>
      <c r="AF3" s="428"/>
      <c r="AG3" s="428"/>
    </row>
    <row r="4" spans="2:33" ht="24.95" customHeight="1" x14ac:dyDescent="0.15">
      <c r="B4" s="247"/>
      <c r="C4" s="248"/>
      <c r="D4" s="248"/>
      <c r="E4" s="248"/>
      <c r="F4" s="248"/>
      <c r="G4" s="248" t="s">
        <v>271</v>
      </c>
      <c r="H4" s="248"/>
      <c r="I4" s="248"/>
      <c r="J4" s="248" t="s">
        <v>272</v>
      </c>
      <c r="K4" s="248"/>
      <c r="L4" s="248"/>
      <c r="M4" s="248" t="s">
        <v>273</v>
      </c>
      <c r="N4" s="248"/>
      <c r="O4" s="248"/>
      <c r="P4" s="248"/>
      <c r="Q4" s="248"/>
      <c r="R4" s="248"/>
      <c r="S4" s="248" t="s">
        <v>274</v>
      </c>
      <c r="T4" s="248"/>
      <c r="U4" s="248"/>
      <c r="V4" s="429" t="s">
        <v>275</v>
      </c>
      <c r="W4" s="430"/>
      <c r="X4" s="431"/>
      <c r="Y4" s="248" t="s">
        <v>272</v>
      </c>
      <c r="Z4" s="248"/>
      <c r="AA4" s="248"/>
      <c r="AB4" s="248" t="s">
        <v>273</v>
      </c>
      <c r="AC4" s="248"/>
      <c r="AD4" s="248"/>
      <c r="AE4" s="248" t="s">
        <v>276</v>
      </c>
      <c r="AF4" s="248"/>
      <c r="AG4" s="249"/>
    </row>
    <row r="5" spans="2:33" ht="24.95" customHeight="1" x14ac:dyDescent="0.15">
      <c r="B5" s="247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 t="s">
        <v>237</v>
      </c>
      <c r="N5" s="248"/>
      <c r="O5" s="248"/>
      <c r="P5" s="426" t="s">
        <v>277</v>
      </c>
      <c r="Q5" s="248"/>
      <c r="R5" s="248"/>
      <c r="S5" s="248"/>
      <c r="T5" s="248"/>
      <c r="U5" s="248"/>
      <c r="V5" s="253"/>
      <c r="W5" s="254"/>
      <c r="X5" s="255"/>
      <c r="Y5" s="248"/>
      <c r="Z5" s="248"/>
      <c r="AA5" s="248"/>
      <c r="AB5" s="248"/>
      <c r="AC5" s="248"/>
      <c r="AD5" s="248"/>
      <c r="AE5" s="248"/>
      <c r="AF5" s="248"/>
      <c r="AG5" s="249"/>
    </row>
    <row r="6" spans="2:33" ht="24.95" customHeight="1" x14ac:dyDescent="0.15">
      <c r="B6" s="261" t="s">
        <v>0</v>
      </c>
      <c r="C6" s="261"/>
      <c r="D6" s="239">
        <v>55</v>
      </c>
      <c r="E6" s="239"/>
      <c r="F6" s="10" t="s">
        <v>1</v>
      </c>
      <c r="G6" s="427">
        <v>89416</v>
      </c>
      <c r="H6" s="327"/>
      <c r="I6" s="327"/>
      <c r="J6" s="375">
        <v>19510</v>
      </c>
      <c r="K6" s="375"/>
      <c r="L6" s="375"/>
      <c r="M6" s="375">
        <v>60287</v>
      </c>
      <c r="N6" s="375"/>
      <c r="O6" s="375"/>
      <c r="P6" s="375">
        <v>11570</v>
      </c>
      <c r="Q6" s="375"/>
      <c r="R6" s="375"/>
      <c r="S6" s="375">
        <v>9615</v>
      </c>
      <c r="T6" s="375"/>
      <c r="U6" s="375"/>
      <c r="V6" s="375">
        <v>4</v>
      </c>
      <c r="W6" s="375"/>
      <c r="X6" s="375"/>
      <c r="Y6" s="424">
        <v>21.8</v>
      </c>
      <c r="Z6" s="424"/>
      <c r="AA6" s="424"/>
      <c r="AB6" s="424">
        <v>67.400000000000006</v>
      </c>
      <c r="AC6" s="424"/>
      <c r="AD6" s="424"/>
      <c r="AE6" s="424">
        <v>10.8</v>
      </c>
      <c r="AF6" s="424"/>
      <c r="AG6" s="424"/>
    </row>
    <row r="7" spans="2:33" ht="24.95" customHeight="1" x14ac:dyDescent="0.15">
      <c r="B7" s="261"/>
      <c r="C7" s="261"/>
      <c r="D7" s="239">
        <v>60</v>
      </c>
      <c r="E7" s="239"/>
      <c r="G7" s="328">
        <v>87883</v>
      </c>
      <c r="H7" s="329"/>
      <c r="I7" s="329"/>
      <c r="J7" s="375">
        <v>17381</v>
      </c>
      <c r="K7" s="375"/>
      <c r="L7" s="375"/>
      <c r="M7" s="375">
        <v>59586</v>
      </c>
      <c r="N7" s="375"/>
      <c r="O7" s="375"/>
      <c r="P7" s="375">
        <v>10829</v>
      </c>
      <c r="Q7" s="375"/>
      <c r="R7" s="375"/>
      <c r="S7" s="375">
        <v>10916</v>
      </c>
      <c r="T7" s="375"/>
      <c r="U7" s="375"/>
      <c r="V7" s="375">
        <v>0</v>
      </c>
      <c r="W7" s="375"/>
      <c r="X7" s="375"/>
      <c r="Y7" s="424">
        <v>19.8</v>
      </c>
      <c r="Z7" s="424"/>
      <c r="AA7" s="424"/>
      <c r="AB7" s="424">
        <v>67.8</v>
      </c>
      <c r="AC7" s="424"/>
      <c r="AD7" s="424"/>
      <c r="AE7" s="424">
        <v>12.4</v>
      </c>
      <c r="AF7" s="424"/>
      <c r="AG7" s="424"/>
    </row>
    <row r="8" spans="2:33" ht="24.95" customHeight="1" x14ac:dyDescent="0.15">
      <c r="B8" s="261" t="s">
        <v>28</v>
      </c>
      <c r="C8" s="261"/>
      <c r="D8" s="239">
        <v>2</v>
      </c>
      <c r="E8" s="239"/>
      <c r="F8" s="10" t="s">
        <v>1</v>
      </c>
      <c r="G8" s="328">
        <v>85138</v>
      </c>
      <c r="H8" s="329"/>
      <c r="I8" s="329"/>
      <c r="J8" s="375">
        <v>14613</v>
      </c>
      <c r="K8" s="375"/>
      <c r="L8" s="375"/>
      <c r="M8" s="375">
        <v>57861</v>
      </c>
      <c r="N8" s="375"/>
      <c r="O8" s="375"/>
      <c r="P8" s="375">
        <v>10154</v>
      </c>
      <c r="Q8" s="375"/>
      <c r="R8" s="375"/>
      <c r="S8" s="375">
        <v>12662</v>
      </c>
      <c r="T8" s="375"/>
      <c r="U8" s="375"/>
      <c r="V8" s="375">
        <v>2</v>
      </c>
      <c r="W8" s="375"/>
      <c r="X8" s="375"/>
      <c r="Y8" s="424">
        <v>17.2</v>
      </c>
      <c r="Z8" s="424"/>
      <c r="AA8" s="424"/>
      <c r="AB8" s="424">
        <v>68</v>
      </c>
      <c r="AC8" s="424"/>
      <c r="AD8" s="424"/>
      <c r="AE8" s="424">
        <v>14.9</v>
      </c>
      <c r="AF8" s="424"/>
      <c r="AG8" s="424"/>
    </row>
    <row r="9" spans="2:33" ht="24.95" customHeight="1" x14ac:dyDescent="0.15">
      <c r="B9" s="261"/>
      <c r="C9" s="261"/>
      <c r="D9" s="239">
        <v>7</v>
      </c>
      <c r="E9" s="239"/>
      <c r="G9" s="328">
        <v>82180</v>
      </c>
      <c r="H9" s="329"/>
      <c r="I9" s="329"/>
      <c r="J9" s="375">
        <v>12532</v>
      </c>
      <c r="K9" s="375"/>
      <c r="L9" s="375"/>
      <c r="M9" s="375">
        <v>54448</v>
      </c>
      <c r="N9" s="375"/>
      <c r="O9" s="375"/>
      <c r="P9" s="375">
        <v>8992</v>
      </c>
      <c r="Q9" s="375"/>
      <c r="R9" s="375"/>
      <c r="S9" s="375">
        <v>15200</v>
      </c>
      <c r="T9" s="375"/>
      <c r="U9" s="375"/>
      <c r="V9" s="375">
        <v>0</v>
      </c>
      <c r="W9" s="375"/>
      <c r="X9" s="375"/>
      <c r="Y9" s="424">
        <v>15.2</v>
      </c>
      <c r="Z9" s="424"/>
      <c r="AA9" s="424"/>
      <c r="AB9" s="424">
        <v>66.3</v>
      </c>
      <c r="AC9" s="424"/>
      <c r="AD9" s="424"/>
      <c r="AE9" s="424">
        <v>18.5</v>
      </c>
      <c r="AF9" s="424"/>
      <c r="AG9" s="424"/>
    </row>
    <row r="10" spans="2:33" ht="24.95" customHeight="1" x14ac:dyDescent="0.15">
      <c r="D10" s="239">
        <v>12</v>
      </c>
      <c r="E10" s="239"/>
      <c r="G10" s="328">
        <v>78697</v>
      </c>
      <c r="H10" s="329"/>
      <c r="I10" s="329"/>
      <c r="J10" s="375">
        <v>10593</v>
      </c>
      <c r="K10" s="375"/>
      <c r="L10" s="375"/>
      <c r="M10" s="375">
        <v>50369</v>
      </c>
      <c r="N10" s="375"/>
      <c r="O10" s="375"/>
      <c r="P10" s="375">
        <v>7745</v>
      </c>
      <c r="Q10" s="375"/>
      <c r="R10" s="375"/>
      <c r="S10" s="375">
        <v>17731</v>
      </c>
      <c r="T10" s="375"/>
      <c r="U10" s="375"/>
      <c r="V10" s="375">
        <v>4</v>
      </c>
      <c r="W10" s="375"/>
      <c r="X10" s="375"/>
      <c r="Y10" s="424">
        <v>13.5</v>
      </c>
      <c r="Z10" s="424"/>
      <c r="AA10" s="424"/>
      <c r="AB10" s="424">
        <v>64</v>
      </c>
      <c r="AC10" s="424"/>
      <c r="AD10" s="424"/>
      <c r="AE10" s="424">
        <v>22.5</v>
      </c>
      <c r="AF10" s="424"/>
      <c r="AG10" s="424"/>
    </row>
    <row r="11" spans="2:33" ht="24.95" customHeight="1" x14ac:dyDescent="0.15">
      <c r="B11" s="261"/>
      <c r="C11" s="261"/>
      <c r="D11" s="239">
        <v>17</v>
      </c>
      <c r="E11" s="239"/>
      <c r="G11" s="328">
        <v>75020</v>
      </c>
      <c r="H11" s="329"/>
      <c r="I11" s="329"/>
      <c r="J11" s="375">
        <v>8933</v>
      </c>
      <c r="K11" s="375"/>
      <c r="L11" s="375"/>
      <c r="M11" s="375">
        <v>46683</v>
      </c>
      <c r="N11" s="375"/>
      <c r="O11" s="375"/>
      <c r="P11" s="375">
        <v>7590</v>
      </c>
      <c r="Q11" s="375"/>
      <c r="R11" s="375"/>
      <c r="S11" s="375">
        <v>19404</v>
      </c>
      <c r="T11" s="375"/>
      <c r="U11" s="375"/>
      <c r="V11" s="375">
        <v>0</v>
      </c>
      <c r="W11" s="375"/>
      <c r="X11" s="375"/>
      <c r="Y11" s="424">
        <v>11.9</v>
      </c>
      <c r="Z11" s="424"/>
      <c r="AA11" s="424"/>
      <c r="AB11" s="424">
        <v>62.2</v>
      </c>
      <c r="AC11" s="424"/>
      <c r="AD11" s="424"/>
      <c r="AE11" s="424">
        <v>25.9</v>
      </c>
      <c r="AF11" s="424"/>
      <c r="AG11" s="424"/>
    </row>
    <row r="12" spans="2:33" ht="24.95" customHeight="1" x14ac:dyDescent="0.15">
      <c r="B12" s="371"/>
      <c r="C12" s="371"/>
      <c r="D12" s="262">
        <v>22</v>
      </c>
      <c r="E12" s="262"/>
      <c r="F12" s="13"/>
      <c r="G12" s="328">
        <v>70210</v>
      </c>
      <c r="H12" s="329"/>
      <c r="I12" s="329"/>
      <c r="J12" s="329">
        <v>7118</v>
      </c>
      <c r="K12" s="329"/>
      <c r="L12" s="329"/>
      <c r="M12" s="329">
        <v>42813</v>
      </c>
      <c r="N12" s="329"/>
      <c r="O12" s="329"/>
      <c r="P12" s="329">
        <v>7141</v>
      </c>
      <c r="Q12" s="329"/>
      <c r="R12" s="329"/>
      <c r="S12" s="329">
        <v>20194</v>
      </c>
      <c r="T12" s="329"/>
      <c r="U12" s="329"/>
      <c r="V12" s="329">
        <v>85</v>
      </c>
      <c r="W12" s="329"/>
      <c r="X12" s="329"/>
      <c r="Y12" s="423">
        <v>10.1</v>
      </c>
      <c r="Z12" s="423"/>
      <c r="AA12" s="423"/>
      <c r="AB12" s="423">
        <v>61.1</v>
      </c>
      <c r="AC12" s="423"/>
      <c r="AD12" s="423"/>
      <c r="AE12" s="423">
        <v>28.8</v>
      </c>
      <c r="AF12" s="423"/>
      <c r="AG12" s="423"/>
    </row>
    <row r="13" spans="2:33" ht="24.95" customHeight="1" x14ac:dyDescent="0.15">
      <c r="B13" s="15"/>
      <c r="C13" s="15"/>
      <c r="D13" s="264">
        <v>27</v>
      </c>
      <c r="E13" s="264"/>
      <c r="F13" s="15"/>
      <c r="G13" s="333">
        <v>64415</v>
      </c>
      <c r="H13" s="326"/>
      <c r="I13" s="326"/>
      <c r="J13" s="326">
        <v>5780</v>
      </c>
      <c r="K13" s="326"/>
      <c r="L13" s="326"/>
      <c r="M13" s="326">
        <v>36797</v>
      </c>
      <c r="N13" s="326"/>
      <c r="O13" s="326"/>
      <c r="P13" s="326">
        <v>5957</v>
      </c>
      <c r="Q13" s="326"/>
      <c r="R13" s="326"/>
      <c r="S13" s="326">
        <v>21627</v>
      </c>
      <c r="T13" s="326"/>
      <c r="U13" s="326"/>
      <c r="V13" s="326">
        <v>211</v>
      </c>
      <c r="W13" s="326"/>
      <c r="X13" s="326"/>
      <c r="Y13" s="425">
        <v>9</v>
      </c>
      <c r="Z13" s="425"/>
      <c r="AA13" s="425"/>
      <c r="AB13" s="425">
        <v>57.3</v>
      </c>
      <c r="AC13" s="425"/>
      <c r="AD13" s="425"/>
      <c r="AE13" s="425">
        <v>33.700000000000003</v>
      </c>
      <c r="AF13" s="425"/>
      <c r="AG13" s="425"/>
    </row>
    <row r="14" spans="2:33" ht="24.95" customHeight="1" x14ac:dyDescent="0.15">
      <c r="S14" s="411" t="s">
        <v>26</v>
      </c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</row>
    <row r="15" spans="2:33" ht="24.95" customHeight="1" x14ac:dyDescent="0.15"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2:33" ht="24.95" customHeight="1" x14ac:dyDescent="0.15"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2:33" ht="24.95" customHeight="1" x14ac:dyDescent="0.15"/>
    <row r="18" spans="2:33" ht="24.95" customHeight="1" x14ac:dyDescent="0.15">
      <c r="B18" s="360" t="s">
        <v>278</v>
      </c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</row>
    <row r="19" spans="2:33" ht="24.95" customHeight="1" thickBot="1" x14ac:dyDescent="0.2">
      <c r="Y19" s="422" t="s">
        <v>279</v>
      </c>
      <c r="Z19" s="243"/>
      <c r="AA19" s="243"/>
      <c r="AB19" s="243"/>
      <c r="AC19" s="243"/>
      <c r="AD19" s="243"/>
      <c r="AE19" s="243"/>
      <c r="AF19" s="243"/>
      <c r="AG19" s="243"/>
    </row>
    <row r="20" spans="2:33" ht="24.95" customHeight="1" x14ac:dyDescent="0.15">
      <c r="B20" s="244" t="s">
        <v>280</v>
      </c>
      <c r="C20" s="245"/>
      <c r="D20" s="245"/>
      <c r="E20" s="245"/>
      <c r="F20" s="245"/>
      <c r="G20" s="415" t="s">
        <v>281</v>
      </c>
      <c r="H20" s="245"/>
      <c r="I20" s="245"/>
      <c r="J20" s="245" t="s">
        <v>282</v>
      </c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415" t="s">
        <v>283</v>
      </c>
      <c r="AF20" s="245"/>
      <c r="AG20" s="246"/>
    </row>
    <row r="21" spans="2:33" ht="24.95" customHeight="1" x14ac:dyDescent="0.15">
      <c r="B21" s="247"/>
      <c r="C21" s="248"/>
      <c r="D21" s="248"/>
      <c r="E21" s="248"/>
      <c r="F21" s="248"/>
      <c r="G21" s="248"/>
      <c r="H21" s="248"/>
      <c r="I21" s="248"/>
      <c r="J21" s="248" t="s">
        <v>237</v>
      </c>
      <c r="K21" s="248"/>
      <c r="L21" s="248"/>
      <c r="M21" s="248" t="s">
        <v>284</v>
      </c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417" t="s">
        <v>285</v>
      </c>
      <c r="AC21" s="417"/>
      <c r="AD21" s="417"/>
      <c r="AE21" s="248"/>
      <c r="AF21" s="248"/>
      <c r="AG21" s="249"/>
    </row>
    <row r="22" spans="2:33" ht="24.95" customHeight="1" x14ac:dyDescent="0.15"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 t="s">
        <v>237</v>
      </c>
      <c r="N22" s="248"/>
      <c r="O22" s="248"/>
      <c r="P22" s="248" t="s">
        <v>286</v>
      </c>
      <c r="Q22" s="248"/>
      <c r="R22" s="248"/>
      <c r="S22" s="417" t="s">
        <v>287</v>
      </c>
      <c r="T22" s="417"/>
      <c r="U22" s="417"/>
      <c r="V22" s="417" t="s">
        <v>288</v>
      </c>
      <c r="W22" s="417"/>
      <c r="X22" s="417"/>
      <c r="Y22" s="417" t="s">
        <v>289</v>
      </c>
      <c r="Z22" s="417"/>
      <c r="AA22" s="417"/>
      <c r="AB22" s="417"/>
      <c r="AC22" s="417"/>
      <c r="AD22" s="417"/>
      <c r="AE22" s="248"/>
      <c r="AF22" s="248"/>
      <c r="AG22" s="249"/>
    </row>
    <row r="23" spans="2:33" ht="24.95" customHeight="1" x14ac:dyDescent="0.15">
      <c r="B23" s="247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248"/>
      <c r="AF23" s="248"/>
      <c r="AG23" s="249"/>
    </row>
    <row r="24" spans="2:33" ht="24.95" customHeight="1" x14ac:dyDescent="0.15">
      <c r="B24" s="377" t="s">
        <v>290</v>
      </c>
      <c r="C24" s="377"/>
      <c r="D24" s="377"/>
      <c r="E24" s="377"/>
      <c r="F24" s="377"/>
      <c r="G24" s="385">
        <f>SUM(G25:I26)</f>
        <v>58424</v>
      </c>
      <c r="H24" s="386"/>
      <c r="I24" s="386"/>
      <c r="J24" s="236">
        <f>SUM(J25:L26)</f>
        <v>32466</v>
      </c>
      <c r="K24" s="236"/>
      <c r="L24" s="236"/>
      <c r="M24" s="236">
        <f>SUM(M25:O26)</f>
        <v>30923</v>
      </c>
      <c r="N24" s="236"/>
      <c r="O24" s="236"/>
      <c r="P24" s="236">
        <f>SUM(P25:R26)</f>
        <v>26502</v>
      </c>
      <c r="Q24" s="236"/>
      <c r="R24" s="236"/>
      <c r="S24" s="236">
        <f>SUM(S25:U26)</f>
        <v>3631</v>
      </c>
      <c r="T24" s="236"/>
      <c r="U24" s="236"/>
      <c r="V24" s="236">
        <f>SUM(V25:X26)</f>
        <v>286</v>
      </c>
      <c r="W24" s="236"/>
      <c r="X24" s="236"/>
      <c r="Y24" s="236">
        <f>SUM(Y25:AA26)</f>
        <v>504</v>
      </c>
      <c r="Z24" s="236"/>
      <c r="AA24" s="236"/>
      <c r="AB24" s="236">
        <f>SUM(AB25:AD26)</f>
        <v>1543</v>
      </c>
      <c r="AC24" s="236"/>
      <c r="AD24" s="236"/>
      <c r="AE24" s="236">
        <f>SUM(AE25:AG26)</f>
        <v>24732</v>
      </c>
      <c r="AF24" s="236"/>
      <c r="AG24" s="236"/>
    </row>
    <row r="25" spans="2:33" ht="24.95" customHeight="1" x14ac:dyDescent="0.15">
      <c r="B25" s="261" t="s">
        <v>3</v>
      </c>
      <c r="C25" s="261"/>
      <c r="D25" s="261"/>
      <c r="E25" s="261"/>
      <c r="F25" s="261"/>
      <c r="G25" s="240">
        <v>27911</v>
      </c>
      <c r="H25" s="241"/>
      <c r="I25" s="241"/>
      <c r="J25" s="236">
        <v>18186</v>
      </c>
      <c r="K25" s="236"/>
      <c r="L25" s="236"/>
      <c r="M25" s="236">
        <v>17148</v>
      </c>
      <c r="N25" s="236"/>
      <c r="O25" s="236"/>
      <c r="P25" s="236">
        <v>16411</v>
      </c>
      <c r="Q25" s="236"/>
      <c r="R25" s="236"/>
      <c r="S25" s="236">
        <v>245</v>
      </c>
      <c r="T25" s="236"/>
      <c r="U25" s="236"/>
      <c r="V25" s="236">
        <v>170</v>
      </c>
      <c r="W25" s="236"/>
      <c r="X25" s="236"/>
      <c r="Y25" s="236">
        <v>322</v>
      </c>
      <c r="Z25" s="236"/>
      <c r="AA25" s="236"/>
      <c r="AB25" s="236">
        <v>1038</v>
      </c>
      <c r="AC25" s="236"/>
      <c r="AD25" s="236"/>
      <c r="AE25" s="236">
        <v>9074</v>
      </c>
      <c r="AF25" s="236"/>
      <c r="AG25" s="236"/>
    </row>
    <row r="26" spans="2:33" ht="24.95" customHeight="1" x14ac:dyDescent="0.15">
      <c r="B26" s="368" t="s">
        <v>4</v>
      </c>
      <c r="C26" s="368"/>
      <c r="D26" s="368"/>
      <c r="E26" s="368"/>
      <c r="F26" s="368"/>
      <c r="G26" s="370">
        <v>30513</v>
      </c>
      <c r="H26" s="267"/>
      <c r="I26" s="267"/>
      <c r="J26" s="267">
        <v>14280</v>
      </c>
      <c r="K26" s="267"/>
      <c r="L26" s="267"/>
      <c r="M26" s="267">
        <v>13775</v>
      </c>
      <c r="N26" s="267"/>
      <c r="O26" s="267"/>
      <c r="P26" s="267">
        <v>10091</v>
      </c>
      <c r="Q26" s="267"/>
      <c r="R26" s="267"/>
      <c r="S26" s="267">
        <v>3386</v>
      </c>
      <c r="T26" s="267"/>
      <c r="U26" s="267"/>
      <c r="V26" s="267">
        <v>116</v>
      </c>
      <c r="W26" s="267"/>
      <c r="X26" s="267"/>
      <c r="Y26" s="267">
        <v>182</v>
      </c>
      <c r="Z26" s="267"/>
      <c r="AA26" s="267"/>
      <c r="AB26" s="267">
        <v>505</v>
      </c>
      <c r="AC26" s="267"/>
      <c r="AD26" s="267"/>
      <c r="AE26" s="267">
        <v>15658</v>
      </c>
      <c r="AF26" s="267"/>
      <c r="AG26" s="267"/>
    </row>
    <row r="27" spans="2:33" ht="24.95" customHeight="1" x14ac:dyDescent="0.15">
      <c r="B27" s="419" t="s">
        <v>291</v>
      </c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S27" s="366" t="s">
        <v>26</v>
      </c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</row>
    <row r="28" spans="2:33" ht="24.95" customHeight="1" x14ac:dyDescent="0.15"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2:33" ht="24.95" customHeight="1" x14ac:dyDescent="0.15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2:33" ht="24.95" customHeight="1" x14ac:dyDescent="0.15"/>
    <row r="31" spans="2:33" ht="24.95" customHeight="1" x14ac:dyDescent="0.15">
      <c r="B31" s="360" t="s">
        <v>292</v>
      </c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</row>
    <row r="32" spans="2:33" ht="24.95" customHeight="1" thickBot="1" x14ac:dyDescent="0.2"/>
    <row r="33" spans="2:32" ht="24.95" customHeight="1" x14ac:dyDescent="0.15">
      <c r="B33" s="244" t="s">
        <v>1</v>
      </c>
      <c r="C33" s="245"/>
      <c r="D33" s="245"/>
      <c r="E33" s="245"/>
      <c r="F33" s="246"/>
      <c r="G33" s="415" t="s">
        <v>293</v>
      </c>
      <c r="H33" s="245"/>
      <c r="I33" s="245"/>
      <c r="J33" s="245"/>
      <c r="K33" s="245"/>
      <c r="L33" s="245"/>
      <c r="M33" s="250" t="s">
        <v>294</v>
      </c>
      <c r="N33" s="251"/>
      <c r="O33" s="251"/>
      <c r="P33" s="251"/>
      <c r="Q33" s="252"/>
      <c r="R33" s="256" t="s">
        <v>295</v>
      </c>
      <c r="S33" s="257"/>
      <c r="T33" s="257"/>
      <c r="U33" s="257"/>
      <c r="V33" s="257"/>
      <c r="W33" s="257"/>
      <c r="X33" s="257"/>
      <c r="Y33" s="257"/>
      <c r="Z33" s="421"/>
      <c r="AA33" s="415" t="s">
        <v>296</v>
      </c>
      <c r="AB33" s="415"/>
      <c r="AC33" s="415"/>
      <c r="AD33" s="415"/>
      <c r="AE33" s="415"/>
      <c r="AF33" s="416"/>
    </row>
    <row r="34" spans="2:32" ht="24.95" customHeight="1" x14ac:dyDescent="0.15">
      <c r="B34" s="247"/>
      <c r="C34" s="248"/>
      <c r="D34" s="248"/>
      <c r="E34" s="248"/>
      <c r="F34" s="249"/>
      <c r="G34" s="248"/>
      <c r="H34" s="248"/>
      <c r="I34" s="248"/>
      <c r="J34" s="248"/>
      <c r="K34" s="248"/>
      <c r="L34" s="248"/>
      <c r="M34" s="253"/>
      <c r="N34" s="254"/>
      <c r="O34" s="254"/>
      <c r="P34" s="254"/>
      <c r="Q34" s="255"/>
      <c r="R34" s="248" t="s">
        <v>297</v>
      </c>
      <c r="S34" s="248"/>
      <c r="T34" s="248"/>
      <c r="U34" s="248" t="s">
        <v>298</v>
      </c>
      <c r="V34" s="248"/>
      <c r="W34" s="248"/>
      <c r="X34" s="248" t="s">
        <v>299</v>
      </c>
      <c r="Y34" s="248"/>
      <c r="Z34" s="248"/>
      <c r="AA34" s="417"/>
      <c r="AB34" s="417"/>
      <c r="AC34" s="417"/>
      <c r="AD34" s="417"/>
      <c r="AE34" s="417"/>
      <c r="AF34" s="418"/>
    </row>
    <row r="35" spans="2:32" ht="24.95" customHeight="1" x14ac:dyDescent="0.15">
      <c r="B35" s="261" t="s">
        <v>0</v>
      </c>
      <c r="C35" s="261"/>
      <c r="D35" s="239">
        <v>50</v>
      </c>
      <c r="E35" s="239"/>
      <c r="F35" s="10" t="s">
        <v>1</v>
      </c>
      <c r="G35" s="385">
        <v>90282</v>
      </c>
      <c r="H35" s="386"/>
      <c r="I35" s="386"/>
      <c r="J35" s="386"/>
      <c r="K35" s="386"/>
      <c r="L35" s="386"/>
      <c r="M35" s="386">
        <v>90374</v>
      </c>
      <c r="N35" s="386"/>
      <c r="O35" s="386"/>
      <c r="P35" s="386"/>
      <c r="Q35" s="386"/>
      <c r="R35" s="386">
        <v>5015</v>
      </c>
      <c r="S35" s="386"/>
      <c r="T35" s="386"/>
      <c r="U35" s="386">
        <v>5107</v>
      </c>
      <c r="V35" s="386"/>
      <c r="W35" s="386"/>
      <c r="X35" s="327" t="s">
        <v>300</v>
      </c>
      <c r="Y35" s="327"/>
      <c r="Z35" s="327"/>
      <c r="AA35" s="414">
        <v>0.999</v>
      </c>
      <c r="AB35" s="414"/>
      <c r="AC35" s="414"/>
      <c r="AD35" s="414"/>
      <c r="AE35" s="414"/>
      <c r="AF35" s="414"/>
    </row>
    <row r="36" spans="2:32" ht="24.95" customHeight="1" x14ac:dyDescent="0.15">
      <c r="B36" s="261"/>
      <c r="C36" s="261"/>
      <c r="D36" s="239">
        <v>55</v>
      </c>
      <c r="E36" s="239"/>
      <c r="G36" s="240">
        <v>90618</v>
      </c>
      <c r="H36" s="241"/>
      <c r="I36" s="241"/>
      <c r="J36" s="241"/>
      <c r="K36" s="241"/>
      <c r="L36" s="241"/>
      <c r="M36" s="236">
        <v>89412</v>
      </c>
      <c r="N36" s="236"/>
      <c r="O36" s="236"/>
      <c r="P36" s="236"/>
      <c r="Q36" s="236"/>
      <c r="R36" s="236">
        <v>7008</v>
      </c>
      <c r="S36" s="236"/>
      <c r="T36" s="236"/>
      <c r="U36" s="236">
        <v>5802</v>
      </c>
      <c r="V36" s="236"/>
      <c r="W36" s="236"/>
      <c r="X36" s="375">
        <v>1206</v>
      </c>
      <c r="Y36" s="375"/>
      <c r="Z36" s="375"/>
      <c r="AA36" s="412">
        <v>1.0129999999999999</v>
      </c>
      <c r="AB36" s="412"/>
      <c r="AC36" s="412"/>
      <c r="AD36" s="412"/>
      <c r="AE36" s="412"/>
      <c r="AF36" s="412"/>
    </row>
    <row r="37" spans="2:32" ht="24.95" customHeight="1" x14ac:dyDescent="0.15">
      <c r="B37" s="261"/>
      <c r="C37" s="261"/>
      <c r="D37" s="239">
        <v>60</v>
      </c>
      <c r="E37" s="239"/>
      <c r="G37" s="240">
        <v>88567</v>
      </c>
      <c r="H37" s="241"/>
      <c r="I37" s="241"/>
      <c r="J37" s="241"/>
      <c r="K37" s="241"/>
      <c r="L37" s="241"/>
      <c r="M37" s="236">
        <v>87883</v>
      </c>
      <c r="N37" s="236"/>
      <c r="O37" s="236"/>
      <c r="P37" s="236"/>
      <c r="Q37" s="236"/>
      <c r="R37" s="236">
        <v>7288</v>
      </c>
      <c r="S37" s="236"/>
      <c r="T37" s="236"/>
      <c r="U37" s="236">
        <v>6604</v>
      </c>
      <c r="V37" s="236"/>
      <c r="W37" s="236"/>
      <c r="X37" s="375">
        <v>684</v>
      </c>
      <c r="Y37" s="375"/>
      <c r="Z37" s="375"/>
      <c r="AA37" s="412">
        <v>1.008</v>
      </c>
      <c r="AB37" s="412"/>
      <c r="AC37" s="412"/>
      <c r="AD37" s="412"/>
      <c r="AE37" s="412"/>
      <c r="AF37" s="412"/>
    </row>
    <row r="38" spans="2:32" ht="24.95" customHeight="1" x14ac:dyDescent="0.15">
      <c r="B38" s="261" t="s">
        <v>28</v>
      </c>
      <c r="C38" s="261"/>
      <c r="D38" s="239">
        <v>2</v>
      </c>
      <c r="E38" s="239"/>
      <c r="F38" s="10" t="s">
        <v>1</v>
      </c>
      <c r="G38" s="240">
        <v>85134</v>
      </c>
      <c r="H38" s="241"/>
      <c r="I38" s="241"/>
      <c r="J38" s="241"/>
      <c r="K38" s="241"/>
      <c r="L38" s="241"/>
      <c r="M38" s="236">
        <v>85136</v>
      </c>
      <c r="N38" s="236"/>
      <c r="O38" s="236"/>
      <c r="P38" s="236"/>
      <c r="Q38" s="236"/>
      <c r="R38" s="236">
        <v>8309</v>
      </c>
      <c r="S38" s="236"/>
      <c r="T38" s="236"/>
      <c r="U38" s="236">
        <v>8311</v>
      </c>
      <c r="V38" s="236"/>
      <c r="W38" s="236"/>
      <c r="X38" s="375" t="s">
        <v>301</v>
      </c>
      <c r="Y38" s="375"/>
      <c r="Z38" s="375"/>
      <c r="AA38" s="412">
        <v>0.999</v>
      </c>
      <c r="AB38" s="412"/>
      <c r="AC38" s="412"/>
      <c r="AD38" s="412"/>
      <c r="AE38" s="412"/>
      <c r="AF38" s="412"/>
    </row>
    <row r="39" spans="2:32" ht="24.95" customHeight="1" x14ac:dyDescent="0.15">
      <c r="B39" s="261"/>
      <c r="C39" s="261"/>
      <c r="D39" s="239">
        <v>7</v>
      </c>
      <c r="E39" s="239"/>
      <c r="G39" s="240">
        <v>81228</v>
      </c>
      <c r="H39" s="241"/>
      <c r="I39" s="241"/>
      <c r="J39" s="241"/>
      <c r="K39" s="241"/>
      <c r="L39" s="241"/>
      <c r="M39" s="236">
        <v>82180</v>
      </c>
      <c r="N39" s="236"/>
      <c r="O39" s="236"/>
      <c r="P39" s="236"/>
      <c r="Q39" s="236"/>
      <c r="R39" s="236">
        <v>8592</v>
      </c>
      <c r="S39" s="236"/>
      <c r="T39" s="236"/>
      <c r="U39" s="236">
        <v>9544</v>
      </c>
      <c r="V39" s="236"/>
      <c r="W39" s="236"/>
      <c r="X39" s="375" t="s">
        <v>302</v>
      </c>
      <c r="Y39" s="375"/>
      <c r="Z39" s="375"/>
      <c r="AA39" s="412">
        <v>0.98799999999999999</v>
      </c>
      <c r="AB39" s="412"/>
      <c r="AC39" s="412"/>
      <c r="AD39" s="412"/>
      <c r="AE39" s="412"/>
      <c r="AF39" s="412"/>
    </row>
    <row r="40" spans="2:32" ht="24.95" customHeight="1" x14ac:dyDescent="0.15">
      <c r="B40" s="261"/>
      <c r="C40" s="261"/>
      <c r="D40" s="239">
        <v>12</v>
      </c>
      <c r="E40" s="239"/>
      <c r="G40" s="240">
        <v>78020</v>
      </c>
      <c r="H40" s="241"/>
      <c r="I40" s="241"/>
      <c r="J40" s="241"/>
      <c r="K40" s="241"/>
      <c r="L40" s="241"/>
      <c r="M40" s="236">
        <v>78693</v>
      </c>
      <c r="N40" s="236"/>
      <c r="O40" s="236"/>
      <c r="P40" s="236"/>
      <c r="Q40" s="236"/>
      <c r="R40" s="236">
        <v>8747</v>
      </c>
      <c r="S40" s="236"/>
      <c r="T40" s="236"/>
      <c r="U40" s="236">
        <v>9420</v>
      </c>
      <c r="V40" s="236"/>
      <c r="W40" s="236"/>
      <c r="X40" s="375" t="s">
        <v>303</v>
      </c>
      <c r="Y40" s="375"/>
      <c r="Z40" s="375"/>
      <c r="AA40" s="412">
        <v>0.99099999999999999</v>
      </c>
      <c r="AB40" s="412"/>
      <c r="AC40" s="412"/>
      <c r="AD40" s="412"/>
      <c r="AE40" s="412"/>
      <c r="AF40" s="412"/>
    </row>
    <row r="41" spans="2:32" ht="24.95" customHeight="1" x14ac:dyDescent="0.15">
      <c r="B41" s="108"/>
      <c r="C41" s="108"/>
      <c r="D41" s="239">
        <v>17</v>
      </c>
      <c r="E41" s="239"/>
      <c r="G41" s="240">
        <v>73689</v>
      </c>
      <c r="H41" s="241"/>
      <c r="I41" s="241"/>
      <c r="J41" s="241"/>
      <c r="K41" s="241"/>
      <c r="L41" s="241"/>
      <c r="M41" s="241">
        <v>75020</v>
      </c>
      <c r="N41" s="241"/>
      <c r="O41" s="241"/>
      <c r="P41" s="241"/>
      <c r="Q41" s="241"/>
      <c r="R41" s="241">
        <v>8444</v>
      </c>
      <c r="S41" s="241"/>
      <c r="T41" s="241"/>
      <c r="U41" s="241">
        <v>9775</v>
      </c>
      <c r="V41" s="241"/>
      <c r="W41" s="241"/>
      <c r="X41" s="329" t="s">
        <v>304</v>
      </c>
      <c r="Y41" s="329"/>
      <c r="Z41" s="329"/>
      <c r="AA41" s="412">
        <v>0.98199999999999998</v>
      </c>
      <c r="AB41" s="412"/>
      <c r="AC41" s="412"/>
      <c r="AD41" s="412"/>
      <c r="AE41" s="412"/>
      <c r="AF41" s="412"/>
    </row>
    <row r="42" spans="2:32" ht="24.95" customHeight="1" x14ac:dyDescent="0.15">
      <c r="B42" s="108"/>
      <c r="C42" s="108"/>
      <c r="D42" s="239">
        <v>22</v>
      </c>
      <c r="E42" s="239"/>
      <c r="G42" s="240">
        <v>68976</v>
      </c>
      <c r="H42" s="241"/>
      <c r="I42" s="241"/>
      <c r="J42" s="241"/>
      <c r="K42" s="241"/>
      <c r="L42" s="241"/>
      <c r="M42" s="241">
        <v>70210</v>
      </c>
      <c r="N42" s="241"/>
      <c r="O42" s="241"/>
      <c r="P42" s="241"/>
      <c r="Q42" s="241"/>
      <c r="R42" s="241">
        <v>7929</v>
      </c>
      <c r="S42" s="241"/>
      <c r="T42" s="241"/>
      <c r="U42" s="241">
        <v>9163</v>
      </c>
      <c r="V42" s="241"/>
      <c r="W42" s="241"/>
      <c r="X42" s="413" t="s">
        <v>305</v>
      </c>
      <c r="Y42" s="413"/>
      <c r="Z42" s="413"/>
      <c r="AA42" s="412">
        <v>0.98199999999999998</v>
      </c>
      <c r="AB42" s="412"/>
      <c r="AC42" s="412"/>
      <c r="AD42" s="412"/>
      <c r="AE42" s="412"/>
      <c r="AF42" s="412"/>
    </row>
    <row r="43" spans="2:32" ht="24.95" customHeight="1" x14ac:dyDescent="0.15">
      <c r="B43" s="368"/>
      <c r="C43" s="368"/>
      <c r="D43" s="264">
        <v>27</v>
      </c>
      <c r="E43" s="264"/>
      <c r="F43" s="15"/>
      <c r="G43" s="370">
        <v>63563</v>
      </c>
      <c r="H43" s="267"/>
      <c r="I43" s="267"/>
      <c r="J43" s="267"/>
      <c r="K43" s="267"/>
      <c r="L43" s="267"/>
      <c r="M43" s="267">
        <v>64415</v>
      </c>
      <c r="N43" s="267"/>
      <c r="O43" s="267"/>
      <c r="P43" s="267"/>
      <c r="Q43" s="267"/>
      <c r="R43" s="267">
        <v>8182</v>
      </c>
      <c r="S43" s="267"/>
      <c r="T43" s="267"/>
      <c r="U43" s="267">
        <v>9034</v>
      </c>
      <c r="V43" s="267"/>
      <c r="W43" s="267"/>
      <c r="X43" s="409">
        <v>-852</v>
      </c>
      <c r="Y43" s="409"/>
      <c r="Z43" s="409"/>
      <c r="AA43" s="410">
        <v>0.98699999999999999</v>
      </c>
      <c r="AB43" s="410"/>
      <c r="AC43" s="410"/>
      <c r="AD43" s="410"/>
      <c r="AE43" s="410"/>
      <c r="AF43" s="410"/>
    </row>
    <row r="44" spans="2:32" ht="24.95" customHeight="1" x14ac:dyDescent="0.15">
      <c r="S44" s="411" t="s">
        <v>26</v>
      </c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</row>
  </sheetData>
  <mergeCells count="227"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P8:R8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S22:U23"/>
    <mergeCell ref="V22:X23"/>
    <mergeCell ref="Y22:AA23"/>
    <mergeCell ref="AE24:AG24"/>
    <mergeCell ref="B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B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B26:F26"/>
    <mergeCell ref="G26:I26"/>
    <mergeCell ref="J26:L26"/>
    <mergeCell ref="M26:O26"/>
    <mergeCell ref="P26:R26"/>
    <mergeCell ref="S26:U26"/>
    <mergeCell ref="V26:X26"/>
    <mergeCell ref="B33:F34"/>
    <mergeCell ref="G33:L34"/>
    <mergeCell ref="M33:Q34"/>
    <mergeCell ref="R33:Z33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AA41:AF41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43:Z43"/>
    <mergeCell ref="AA43:AF43"/>
    <mergeCell ref="S44:AF44"/>
    <mergeCell ref="B43:C43"/>
    <mergeCell ref="D43:E43"/>
    <mergeCell ref="G43:L43"/>
    <mergeCell ref="M43:Q43"/>
    <mergeCell ref="R43:T43"/>
    <mergeCell ref="U43:W43"/>
  </mergeCells>
  <phoneticPr fontId="1"/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66"/>
  <sheetViews>
    <sheetView zoomScale="90" zoomScaleNormal="90" workbookViewId="0">
      <selection sqref="A1:Y1"/>
    </sheetView>
  </sheetViews>
  <sheetFormatPr defaultColWidth="3.625" defaultRowHeight="14.25" x14ac:dyDescent="0.15"/>
  <cols>
    <col min="1" max="2" width="3.625" style="10" customWidth="1"/>
    <col min="3" max="6" width="7.125" style="10" customWidth="1"/>
    <col min="7" max="7" width="0.875" style="10" customWidth="1"/>
    <col min="8" max="25" width="4.125" style="10" customWidth="1"/>
    <col min="26" max="256" width="3.625" style="10"/>
    <col min="257" max="258" width="3.625" style="10" customWidth="1"/>
    <col min="259" max="262" width="7.125" style="10" customWidth="1"/>
    <col min="263" max="263" width="0.875" style="10" customWidth="1"/>
    <col min="264" max="281" width="4.125" style="10" customWidth="1"/>
    <col min="282" max="512" width="3.625" style="10"/>
    <col min="513" max="514" width="3.625" style="10" customWidth="1"/>
    <col min="515" max="518" width="7.125" style="10" customWidth="1"/>
    <col min="519" max="519" width="0.875" style="10" customWidth="1"/>
    <col min="520" max="537" width="4.125" style="10" customWidth="1"/>
    <col min="538" max="768" width="3.625" style="10"/>
    <col min="769" max="770" width="3.625" style="10" customWidth="1"/>
    <col min="771" max="774" width="7.125" style="10" customWidth="1"/>
    <col min="775" max="775" width="0.875" style="10" customWidth="1"/>
    <col min="776" max="793" width="4.125" style="10" customWidth="1"/>
    <col min="794" max="1024" width="3.625" style="10"/>
    <col min="1025" max="1026" width="3.625" style="10" customWidth="1"/>
    <col min="1027" max="1030" width="7.125" style="10" customWidth="1"/>
    <col min="1031" max="1031" width="0.875" style="10" customWidth="1"/>
    <col min="1032" max="1049" width="4.125" style="10" customWidth="1"/>
    <col min="1050" max="1280" width="3.625" style="10"/>
    <col min="1281" max="1282" width="3.625" style="10" customWidth="1"/>
    <col min="1283" max="1286" width="7.125" style="10" customWidth="1"/>
    <col min="1287" max="1287" width="0.875" style="10" customWidth="1"/>
    <col min="1288" max="1305" width="4.125" style="10" customWidth="1"/>
    <col min="1306" max="1536" width="3.625" style="10"/>
    <col min="1537" max="1538" width="3.625" style="10" customWidth="1"/>
    <col min="1539" max="1542" width="7.125" style="10" customWidth="1"/>
    <col min="1543" max="1543" width="0.875" style="10" customWidth="1"/>
    <col min="1544" max="1561" width="4.125" style="10" customWidth="1"/>
    <col min="1562" max="1792" width="3.625" style="10"/>
    <col min="1793" max="1794" width="3.625" style="10" customWidth="1"/>
    <col min="1795" max="1798" width="7.125" style="10" customWidth="1"/>
    <col min="1799" max="1799" width="0.875" style="10" customWidth="1"/>
    <col min="1800" max="1817" width="4.125" style="10" customWidth="1"/>
    <col min="1818" max="2048" width="3.625" style="10"/>
    <col min="2049" max="2050" width="3.625" style="10" customWidth="1"/>
    <col min="2051" max="2054" width="7.125" style="10" customWidth="1"/>
    <col min="2055" max="2055" width="0.875" style="10" customWidth="1"/>
    <col min="2056" max="2073" width="4.125" style="10" customWidth="1"/>
    <col min="2074" max="2304" width="3.625" style="10"/>
    <col min="2305" max="2306" width="3.625" style="10" customWidth="1"/>
    <col min="2307" max="2310" width="7.125" style="10" customWidth="1"/>
    <col min="2311" max="2311" width="0.875" style="10" customWidth="1"/>
    <col min="2312" max="2329" width="4.125" style="10" customWidth="1"/>
    <col min="2330" max="2560" width="3.625" style="10"/>
    <col min="2561" max="2562" width="3.625" style="10" customWidth="1"/>
    <col min="2563" max="2566" width="7.125" style="10" customWidth="1"/>
    <col min="2567" max="2567" width="0.875" style="10" customWidth="1"/>
    <col min="2568" max="2585" width="4.125" style="10" customWidth="1"/>
    <col min="2586" max="2816" width="3.625" style="10"/>
    <col min="2817" max="2818" width="3.625" style="10" customWidth="1"/>
    <col min="2819" max="2822" width="7.125" style="10" customWidth="1"/>
    <col min="2823" max="2823" width="0.875" style="10" customWidth="1"/>
    <col min="2824" max="2841" width="4.125" style="10" customWidth="1"/>
    <col min="2842" max="3072" width="3.625" style="10"/>
    <col min="3073" max="3074" width="3.625" style="10" customWidth="1"/>
    <col min="3075" max="3078" width="7.125" style="10" customWidth="1"/>
    <col min="3079" max="3079" width="0.875" style="10" customWidth="1"/>
    <col min="3080" max="3097" width="4.125" style="10" customWidth="1"/>
    <col min="3098" max="3328" width="3.625" style="10"/>
    <col min="3329" max="3330" width="3.625" style="10" customWidth="1"/>
    <col min="3331" max="3334" width="7.125" style="10" customWidth="1"/>
    <col min="3335" max="3335" width="0.875" style="10" customWidth="1"/>
    <col min="3336" max="3353" width="4.125" style="10" customWidth="1"/>
    <col min="3354" max="3584" width="3.625" style="10"/>
    <col min="3585" max="3586" width="3.625" style="10" customWidth="1"/>
    <col min="3587" max="3590" width="7.125" style="10" customWidth="1"/>
    <col min="3591" max="3591" width="0.875" style="10" customWidth="1"/>
    <col min="3592" max="3609" width="4.125" style="10" customWidth="1"/>
    <col min="3610" max="3840" width="3.625" style="10"/>
    <col min="3841" max="3842" width="3.625" style="10" customWidth="1"/>
    <col min="3843" max="3846" width="7.125" style="10" customWidth="1"/>
    <col min="3847" max="3847" width="0.875" style="10" customWidth="1"/>
    <col min="3848" max="3865" width="4.125" style="10" customWidth="1"/>
    <col min="3866" max="4096" width="3.625" style="10"/>
    <col min="4097" max="4098" width="3.625" style="10" customWidth="1"/>
    <col min="4099" max="4102" width="7.125" style="10" customWidth="1"/>
    <col min="4103" max="4103" width="0.875" style="10" customWidth="1"/>
    <col min="4104" max="4121" width="4.125" style="10" customWidth="1"/>
    <col min="4122" max="4352" width="3.625" style="10"/>
    <col min="4353" max="4354" width="3.625" style="10" customWidth="1"/>
    <col min="4355" max="4358" width="7.125" style="10" customWidth="1"/>
    <col min="4359" max="4359" width="0.875" style="10" customWidth="1"/>
    <col min="4360" max="4377" width="4.125" style="10" customWidth="1"/>
    <col min="4378" max="4608" width="3.625" style="10"/>
    <col min="4609" max="4610" width="3.625" style="10" customWidth="1"/>
    <col min="4611" max="4614" width="7.125" style="10" customWidth="1"/>
    <col min="4615" max="4615" width="0.875" style="10" customWidth="1"/>
    <col min="4616" max="4633" width="4.125" style="10" customWidth="1"/>
    <col min="4634" max="4864" width="3.625" style="10"/>
    <col min="4865" max="4866" width="3.625" style="10" customWidth="1"/>
    <col min="4867" max="4870" width="7.125" style="10" customWidth="1"/>
    <col min="4871" max="4871" width="0.875" style="10" customWidth="1"/>
    <col min="4872" max="4889" width="4.125" style="10" customWidth="1"/>
    <col min="4890" max="5120" width="3.625" style="10"/>
    <col min="5121" max="5122" width="3.625" style="10" customWidth="1"/>
    <col min="5123" max="5126" width="7.125" style="10" customWidth="1"/>
    <col min="5127" max="5127" width="0.875" style="10" customWidth="1"/>
    <col min="5128" max="5145" width="4.125" style="10" customWidth="1"/>
    <col min="5146" max="5376" width="3.625" style="10"/>
    <col min="5377" max="5378" width="3.625" style="10" customWidth="1"/>
    <col min="5379" max="5382" width="7.125" style="10" customWidth="1"/>
    <col min="5383" max="5383" width="0.875" style="10" customWidth="1"/>
    <col min="5384" max="5401" width="4.125" style="10" customWidth="1"/>
    <col min="5402" max="5632" width="3.625" style="10"/>
    <col min="5633" max="5634" width="3.625" style="10" customWidth="1"/>
    <col min="5635" max="5638" width="7.125" style="10" customWidth="1"/>
    <col min="5639" max="5639" width="0.875" style="10" customWidth="1"/>
    <col min="5640" max="5657" width="4.125" style="10" customWidth="1"/>
    <col min="5658" max="5888" width="3.625" style="10"/>
    <col min="5889" max="5890" width="3.625" style="10" customWidth="1"/>
    <col min="5891" max="5894" width="7.125" style="10" customWidth="1"/>
    <col min="5895" max="5895" width="0.875" style="10" customWidth="1"/>
    <col min="5896" max="5913" width="4.125" style="10" customWidth="1"/>
    <col min="5914" max="6144" width="3.625" style="10"/>
    <col min="6145" max="6146" width="3.625" style="10" customWidth="1"/>
    <col min="6147" max="6150" width="7.125" style="10" customWidth="1"/>
    <col min="6151" max="6151" width="0.875" style="10" customWidth="1"/>
    <col min="6152" max="6169" width="4.125" style="10" customWidth="1"/>
    <col min="6170" max="6400" width="3.625" style="10"/>
    <col min="6401" max="6402" width="3.625" style="10" customWidth="1"/>
    <col min="6403" max="6406" width="7.125" style="10" customWidth="1"/>
    <col min="6407" max="6407" width="0.875" style="10" customWidth="1"/>
    <col min="6408" max="6425" width="4.125" style="10" customWidth="1"/>
    <col min="6426" max="6656" width="3.625" style="10"/>
    <col min="6657" max="6658" width="3.625" style="10" customWidth="1"/>
    <col min="6659" max="6662" width="7.125" style="10" customWidth="1"/>
    <col min="6663" max="6663" width="0.875" style="10" customWidth="1"/>
    <col min="6664" max="6681" width="4.125" style="10" customWidth="1"/>
    <col min="6682" max="6912" width="3.625" style="10"/>
    <col min="6913" max="6914" width="3.625" style="10" customWidth="1"/>
    <col min="6915" max="6918" width="7.125" style="10" customWidth="1"/>
    <col min="6919" max="6919" width="0.875" style="10" customWidth="1"/>
    <col min="6920" max="6937" width="4.125" style="10" customWidth="1"/>
    <col min="6938" max="7168" width="3.625" style="10"/>
    <col min="7169" max="7170" width="3.625" style="10" customWidth="1"/>
    <col min="7171" max="7174" width="7.125" style="10" customWidth="1"/>
    <col min="7175" max="7175" width="0.875" style="10" customWidth="1"/>
    <col min="7176" max="7193" width="4.125" style="10" customWidth="1"/>
    <col min="7194" max="7424" width="3.625" style="10"/>
    <col min="7425" max="7426" width="3.625" style="10" customWidth="1"/>
    <col min="7427" max="7430" width="7.125" style="10" customWidth="1"/>
    <col min="7431" max="7431" width="0.875" style="10" customWidth="1"/>
    <col min="7432" max="7449" width="4.125" style="10" customWidth="1"/>
    <col min="7450" max="7680" width="3.625" style="10"/>
    <col min="7681" max="7682" width="3.625" style="10" customWidth="1"/>
    <col min="7683" max="7686" width="7.125" style="10" customWidth="1"/>
    <col min="7687" max="7687" width="0.875" style="10" customWidth="1"/>
    <col min="7688" max="7705" width="4.125" style="10" customWidth="1"/>
    <col min="7706" max="7936" width="3.625" style="10"/>
    <col min="7937" max="7938" width="3.625" style="10" customWidth="1"/>
    <col min="7939" max="7942" width="7.125" style="10" customWidth="1"/>
    <col min="7943" max="7943" width="0.875" style="10" customWidth="1"/>
    <col min="7944" max="7961" width="4.125" style="10" customWidth="1"/>
    <col min="7962" max="8192" width="3.625" style="10"/>
    <col min="8193" max="8194" width="3.625" style="10" customWidth="1"/>
    <col min="8195" max="8198" width="7.125" style="10" customWidth="1"/>
    <col min="8199" max="8199" width="0.875" style="10" customWidth="1"/>
    <col min="8200" max="8217" width="4.125" style="10" customWidth="1"/>
    <col min="8218" max="8448" width="3.625" style="10"/>
    <col min="8449" max="8450" width="3.625" style="10" customWidth="1"/>
    <col min="8451" max="8454" width="7.125" style="10" customWidth="1"/>
    <col min="8455" max="8455" width="0.875" style="10" customWidth="1"/>
    <col min="8456" max="8473" width="4.125" style="10" customWidth="1"/>
    <col min="8474" max="8704" width="3.625" style="10"/>
    <col min="8705" max="8706" width="3.625" style="10" customWidth="1"/>
    <col min="8707" max="8710" width="7.125" style="10" customWidth="1"/>
    <col min="8711" max="8711" width="0.875" style="10" customWidth="1"/>
    <col min="8712" max="8729" width="4.125" style="10" customWidth="1"/>
    <col min="8730" max="8960" width="3.625" style="10"/>
    <col min="8961" max="8962" width="3.625" style="10" customWidth="1"/>
    <col min="8963" max="8966" width="7.125" style="10" customWidth="1"/>
    <col min="8967" max="8967" width="0.875" style="10" customWidth="1"/>
    <col min="8968" max="8985" width="4.125" style="10" customWidth="1"/>
    <col min="8986" max="9216" width="3.625" style="10"/>
    <col min="9217" max="9218" width="3.625" style="10" customWidth="1"/>
    <col min="9219" max="9222" width="7.125" style="10" customWidth="1"/>
    <col min="9223" max="9223" width="0.875" style="10" customWidth="1"/>
    <col min="9224" max="9241" width="4.125" style="10" customWidth="1"/>
    <col min="9242" max="9472" width="3.625" style="10"/>
    <col min="9473" max="9474" width="3.625" style="10" customWidth="1"/>
    <col min="9475" max="9478" width="7.125" style="10" customWidth="1"/>
    <col min="9479" max="9479" width="0.875" style="10" customWidth="1"/>
    <col min="9480" max="9497" width="4.125" style="10" customWidth="1"/>
    <col min="9498" max="9728" width="3.625" style="10"/>
    <col min="9729" max="9730" width="3.625" style="10" customWidth="1"/>
    <col min="9731" max="9734" width="7.125" style="10" customWidth="1"/>
    <col min="9735" max="9735" width="0.875" style="10" customWidth="1"/>
    <col min="9736" max="9753" width="4.125" style="10" customWidth="1"/>
    <col min="9754" max="9984" width="3.625" style="10"/>
    <col min="9985" max="9986" width="3.625" style="10" customWidth="1"/>
    <col min="9987" max="9990" width="7.125" style="10" customWidth="1"/>
    <col min="9991" max="9991" width="0.875" style="10" customWidth="1"/>
    <col min="9992" max="10009" width="4.125" style="10" customWidth="1"/>
    <col min="10010" max="10240" width="3.625" style="10"/>
    <col min="10241" max="10242" width="3.625" style="10" customWidth="1"/>
    <col min="10243" max="10246" width="7.125" style="10" customWidth="1"/>
    <col min="10247" max="10247" width="0.875" style="10" customWidth="1"/>
    <col min="10248" max="10265" width="4.125" style="10" customWidth="1"/>
    <col min="10266" max="10496" width="3.625" style="10"/>
    <col min="10497" max="10498" width="3.625" style="10" customWidth="1"/>
    <col min="10499" max="10502" width="7.125" style="10" customWidth="1"/>
    <col min="10503" max="10503" width="0.875" style="10" customWidth="1"/>
    <col min="10504" max="10521" width="4.125" style="10" customWidth="1"/>
    <col min="10522" max="10752" width="3.625" style="10"/>
    <col min="10753" max="10754" width="3.625" style="10" customWidth="1"/>
    <col min="10755" max="10758" width="7.125" style="10" customWidth="1"/>
    <col min="10759" max="10759" width="0.875" style="10" customWidth="1"/>
    <col min="10760" max="10777" width="4.125" style="10" customWidth="1"/>
    <col min="10778" max="11008" width="3.625" style="10"/>
    <col min="11009" max="11010" width="3.625" style="10" customWidth="1"/>
    <col min="11011" max="11014" width="7.125" style="10" customWidth="1"/>
    <col min="11015" max="11015" width="0.875" style="10" customWidth="1"/>
    <col min="11016" max="11033" width="4.125" style="10" customWidth="1"/>
    <col min="11034" max="11264" width="3.625" style="10"/>
    <col min="11265" max="11266" width="3.625" style="10" customWidth="1"/>
    <col min="11267" max="11270" width="7.125" style="10" customWidth="1"/>
    <col min="11271" max="11271" width="0.875" style="10" customWidth="1"/>
    <col min="11272" max="11289" width="4.125" style="10" customWidth="1"/>
    <col min="11290" max="11520" width="3.625" style="10"/>
    <col min="11521" max="11522" width="3.625" style="10" customWidth="1"/>
    <col min="11523" max="11526" width="7.125" style="10" customWidth="1"/>
    <col min="11527" max="11527" width="0.875" style="10" customWidth="1"/>
    <col min="11528" max="11545" width="4.125" style="10" customWidth="1"/>
    <col min="11546" max="11776" width="3.625" style="10"/>
    <col min="11777" max="11778" width="3.625" style="10" customWidth="1"/>
    <col min="11779" max="11782" width="7.125" style="10" customWidth="1"/>
    <col min="11783" max="11783" width="0.875" style="10" customWidth="1"/>
    <col min="11784" max="11801" width="4.125" style="10" customWidth="1"/>
    <col min="11802" max="12032" width="3.625" style="10"/>
    <col min="12033" max="12034" width="3.625" style="10" customWidth="1"/>
    <col min="12035" max="12038" width="7.125" style="10" customWidth="1"/>
    <col min="12039" max="12039" width="0.875" style="10" customWidth="1"/>
    <col min="12040" max="12057" width="4.125" style="10" customWidth="1"/>
    <col min="12058" max="12288" width="3.625" style="10"/>
    <col min="12289" max="12290" width="3.625" style="10" customWidth="1"/>
    <col min="12291" max="12294" width="7.125" style="10" customWidth="1"/>
    <col min="12295" max="12295" width="0.875" style="10" customWidth="1"/>
    <col min="12296" max="12313" width="4.125" style="10" customWidth="1"/>
    <col min="12314" max="12544" width="3.625" style="10"/>
    <col min="12545" max="12546" width="3.625" style="10" customWidth="1"/>
    <col min="12547" max="12550" width="7.125" style="10" customWidth="1"/>
    <col min="12551" max="12551" width="0.875" style="10" customWidth="1"/>
    <col min="12552" max="12569" width="4.125" style="10" customWidth="1"/>
    <col min="12570" max="12800" width="3.625" style="10"/>
    <col min="12801" max="12802" width="3.625" style="10" customWidth="1"/>
    <col min="12803" max="12806" width="7.125" style="10" customWidth="1"/>
    <col min="12807" max="12807" width="0.875" style="10" customWidth="1"/>
    <col min="12808" max="12825" width="4.125" style="10" customWidth="1"/>
    <col min="12826" max="13056" width="3.625" style="10"/>
    <col min="13057" max="13058" width="3.625" style="10" customWidth="1"/>
    <col min="13059" max="13062" width="7.125" style="10" customWidth="1"/>
    <col min="13063" max="13063" width="0.875" style="10" customWidth="1"/>
    <col min="13064" max="13081" width="4.125" style="10" customWidth="1"/>
    <col min="13082" max="13312" width="3.625" style="10"/>
    <col min="13313" max="13314" width="3.625" style="10" customWidth="1"/>
    <col min="13315" max="13318" width="7.125" style="10" customWidth="1"/>
    <col min="13319" max="13319" width="0.875" style="10" customWidth="1"/>
    <col min="13320" max="13337" width="4.125" style="10" customWidth="1"/>
    <col min="13338" max="13568" width="3.625" style="10"/>
    <col min="13569" max="13570" width="3.625" style="10" customWidth="1"/>
    <col min="13571" max="13574" width="7.125" style="10" customWidth="1"/>
    <col min="13575" max="13575" width="0.875" style="10" customWidth="1"/>
    <col min="13576" max="13593" width="4.125" style="10" customWidth="1"/>
    <col min="13594" max="13824" width="3.625" style="10"/>
    <col min="13825" max="13826" width="3.625" style="10" customWidth="1"/>
    <col min="13827" max="13830" width="7.125" style="10" customWidth="1"/>
    <col min="13831" max="13831" width="0.875" style="10" customWidth="1"/>
    <col min="13832" max="13849" width="4.125" style="10" customWidth="1"/>
    <col min="13850" max="14080" width="3.625" style="10"/>
    <col min="14081" max="14082" width="3.625" style="10" customWidth="1"/>
    <col min="14083" max="14086" width="7.125" style="10" customWidth="1"/>
    <col min="14087" max="14087" width="0.875" style="10" customWidth="1"/>
    <col min="14088" max="14105" width="4.125" style="10" customWidth="1"/>
    <col min="14106" max="14336" width="3.625" style="10"/>
    <col min="14337" max="14338" width="3.625" style="10" customWidth="1"/>
    <col min="14339" max="14342" width="7.125" style="10" customWidth="1"/>
    <col min="14343" max="14343" width="0.875" style="10" customWidth="1"/>
    <col min="14344" max="14361" width="4.125" style="10" customWidth="1"/>
    <col min="14362" max="14592" width="3.625" style="10"/>
    <col min="14593" max="14594" width="3.625" style="10" customWidth="1"/>
    <col min="14595" max="14598" width="7.125" style="10" customWidth="1"/>
    <col min="14599" max="14599" width="0.875" style="10" customWidth="1"/>
    <col min="14600" max="14617" width="4.125" style="10" customWidth="1"/>
    <col min="14618" max="14848" width="3.625" style="10"/>
    <col min="14849" max="14850" width="3.625" style="10" customWidth="1"/>
    <col min="14851" max="14854" width="7.125" style="10" customWidth="1"/>
    <col min="14855" max="14855" width="0.875" style="10" customWidth="1"/>
    <col min="14856" max="14873" width="4.125" style="10" customWidth="1"/>
    <col min="14874" max="15104" width="3.625" style="10"/>
    <col min="15105" max="15106" width="3.625" style="10" customWidth="1"/>
    <col min="15107" max="15110" width="7.125" style="10" customWidth="1"/>
    <col min="15111" max="15111" width="0.875" style="10" customWidth="1"/>
    <col min="15112" max="15129" width="4.125" style="10" customWidth="1"/>
    <col min="15130" max="15360" width="3.625" style="10"/>
    <col min="15361" max="15362" width="3.625" style="10" customWidth="1"/>
    <col min="15363" max="15366" width="7.125" style="10" customWidth="1"/>
    <col min="15367" max="15367" width="0.875" style="10" customWidth="1"/>
    <col min="15368" max="15385" width="4.125" style="10" customWidth="1"/>
    <col min="15386" max="15616" width="3.625" style="10"/>
    <col min="15617" max="15618" width="3.625" style="10" customWidth="1"/>
    <col min="15619" max="15622" width="7.125" style="10" customWidth="1"/>
    <col min="15623" max="15623" width="0.875" style="10" customWidth="1"/>
    <col min="15624" max="15641" width="4.125" style="10" customWidth="1"/>
    <col min="15642" max="15872" width="3.625" style="10"/>
    <col min="15873" max="15874" width="3.625" style="10" customWidth="1"/>
    <col min="15875" max="15878" width="7.125" style="10" customWidth="1"/>
    <col min="15879" max="15879" width="0.875" style="10" customWidth="1"/>
    <col min="15880" max="15897" width="4.125" style="10" customWidth="1"/>
    <col min="15898" max="16128" width="3.625" style="10"/>
    <col min="16129" max="16130" width="3.625" style="10" customWidth="1"/>
    <col min="16131" max="16134" width="7.125" style="10" customWidth="1"/>
    <col min="16135" max="16135" width="0.875" style="10" customWidth="1"/>
    <col min="16136" max="16153" width="4.125" style="10" customWidth="1"/>
    <col min="16154" max="16384" width="3.625" style="10"/>
  </cols>
  <sheetData>
    <row r="1" spans="1:25" ht="22.5" customHeight="1" x14ac:dyDescent="0.15">
      <c r="A1" s="360" t="s">
        <v>306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</row>
    <row r="2" spans="1:25" ht="16.5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21" customHeight="1" thickBot="1" x14ac:dyDescent="0.2">
      <c r="Q3" s="133"/>
      <c r="S3" s="449" t="s">
        <v>307</v>
      </c>
      <c r="T3" s="450"/>
      <c r="U3" s="450"/>
      <c r="V3" s="450"/>
      <c r="W3" s="450"/>
      <c r="X3" s="450"/>
      <c r="Y3" s="450"/>
    </row>
    <row r="4" spans="1:25" ht="21" customHeight="1" x14ac:dyDescent="0.15">
      <c r="B4" s="251" t="s">
        <v>308</v>
      </c>
      <c r="C4" s="251"/>
      <c r="D4" s="251"/>
      <c r="E4" s="251"/>
      <c r="F4" s="251"/>
      <c r="G4" s="252"/>
      <c r="H4" s="245" t="s">
        <v>309</v>
      </c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6"/>
    </row>
    <row r="5" spans="1:25" ht="21" customHeight="1" x14ac:dyDescent="0.15">
      <c r="B5" s="381"/>
      <c r="C5" s="381"/>
      <c r="D5" s="381"/>
      <c r="E5" s="381"/>
      <c r="F5" s="381"/>
      <c r="G5" s="382"/>
      <c r="H5" s="248" t="s">
        <v>237</v>
      </c>
      <c r="I5" s="248"/>
      <c r="J5" s="248"/>
      <c r="K5" s="248" t="s">
        <v>310</v>
      </c>
      <c r="L5" s="248"/>
      <c r="M5" s="248"/>
      <c r="N5" s="248" t="s">
        <v>311</v>
      </c>
      <c r="O5" s="248"/>
      <c r="P5" s="248"/>
      <c r="Q5" s="417" t="s">
        <v>312</v>
      </c>
      <c r="R5" s="417"/>
      <c r="S5" s="417"/>
      <c r="T5" s="417" t="s">
        <v>313</v>
      </c>
      <c r="U5" s="417"/>
      <c r="V5" s="417"/>
      <c r="W5" s="417" t="s">
        <v>314</v>
      </c>
      <c r="X5" s="417"/>
      <c r="Y5" s="418"/>
    </row>
    <row r="6" spans="1:25" ht="21" customHeight="1" x14ac:dyDescent="0.15">
      <c r="B6" s="254"/>
      <c r="C6" s="254"/>
      <c r="D6" s="254"/>
      <c r="E6" s="254"/>
      <c r="F6" s="254"/>
      <c r="G6" s="255"/>
      <c r="H6" s="248"/>
      <c r="I6" s="248"/>
      <c r="J6" s="248"/>
      <c r="K6" s="248"/>
      <c r="L6" s="248"/>
      <c r="M6" s="248"/>
      <c r="N6" s="248"/>
      <c r="O6" s="248"/>
      <c r="P6" s="248"/>
      <c r="Q6" s="417"/>
      <c r="R6" s="417"/>
      <c r="S6" s="417"/>
      <c r="T6" s="417"/>
      <c r="U6" s="417"/>
      <c r="V6" s="417"/>
      <c r="W6" s="417"/>
      <c r="X6" s="417"/>
      <c r="Y6" s="418"/>
    </row>
    <row r="7" spans="1:25" ht="21" customHeight="1" x14ac:dyDescent="0.15">
      <c r="B7" s="444" t="s">
        <v>315</v>
      </c>
      <c r="C7" s="444"/>
      <c r="D7" s="444"/>
      <c r="E7" s="444"/>
      <c r="F7" s="444"/>
      <c r="G7" s="445"/>
      <c r="H7" s="446">
        <f>SUM(H8,H10:J28)</f>
        <v>30923</v>
      </c>
      <c r="I7" s="359"/>
      <c r="J7" s="359"/>
      <c r="K7" s="340">
        <f>SUM(K8,K10:M28)</f>
        <v>22156</v>
      </c>
      <c r="L7" s="340"/>
      <c r="M7" s="340"/>
      <c r="N7" s="340">
        <f>SUM(N8,N10:P28)</f>
        <v>1629</v>
      </c>
      <c r="O7" s="340"/>
      <c r="P7" s="340"/>
      <c r="Q7" s="340">
        <f>SUM(Q8,Q10:S28)</f>
        <v>990</v>
      </c>
      <c r="R7" s="340"/>
      <c r="S7" s="340"/>
      <c r="T7" s="340">
        <f>SUM(T8,T10:V28)</f>
        <v>2808</v>
      </c>
      <c r="U7" s="340"/>
      <c r="V7" s="340"/>
      <c r="W7" s="340">
        <f>SUM(W8,W10:Y28)</f>
        <v>2866</v>
      </c>
      <c r="X7" s="340"/>
      <c r="Y7" s="340"/>
    </row>
    <row r="8" spans="1:25" ht="21" customHeight="1" x14ac:dyDescent="0.15">
      <c r="B8" s="57" t="s">
        <v>316</v>
      </c>
      <c r="C8" s="442" t="s">
        <v>317</v>
      </c>
      <c r="D8" s="441"/>
      <c r="E8" s="441"/>
      <c r="F8" s="441"/>
      <c r="G8" s="134"/>
      <c r="H8" s="328">
        <v>2847</v>
      </c>
      <c r="I8" s="329"/>
      <c r="J8" s="329"/>
      <c r="K8" s="329">
        <v>394</v>
      </c>
      <c r="L8" s="329"/>
      <c r="M8" s="329"/>
      <c r="N8" s="329">
        <v>32</v>
      </c>
      <c r="O8" s="329"/>
      <c r="P8" s="329"/>
      <c r="Q8" s="329">
        <v>199</v>
      </c>
      <c r="R8" s="329"/>
      <c r="S8" s="329"/>
      <c r="T8" s="329">
        <v>739</v>
      </c>
      <c r="U8" s="329"/>
      <c r="V8" s="329"/>
      <c r="W8" s="329">
        <v>1483</v>
      </c>
      <c r="X8" s="329"/>
      <c r="Y8" s="329"/>
    </row>
    <row r="9" spans="1:25" ht="21" customHeight="1" x14ac:dyDescent="0.15">
      <c r="B9" s="57"/>
      <c r="C9" s="442" t="s">
        <v>318</v>
      </c>
      <c r="D9" s="442"/>
      <c r="E9" s="135"/>
      <c r="F9" s="130"/>
      <c r="G9" s="134"/>
      <c r="H9" s="328">
        <v>2842</v>
      </c>
      <c r="I9" s="329"/>
      <c r="J9" s="329"/>
      <c r="K9" s="329">
        <v>391</v>
      </c>
      <c r="L9" s="329"/>
      <c r="M9" s="329"/>
      <c r="N9" s="329">
        <v>30</v>
      </c>
      <c r="O9" s="329"/>
      <c r="P9" s="329"/>
      <c r="Q9" s="329">
        <v>199</v>
      </c>
      <c r="R9" s="329"/>
      <c r="S9" s="329"/>
      <c r="T9" s="329">
        <v>739</v>
      </c>
      <c r="U9" s="329"/>
      <c r="V9" s="329"/>
      <c r="W9" s="329">
        <v>1483</v>
      </c>
      <c r="X9" s="329"/>
      <c r="Y9" s="329"/>
    </row>
    <row r="10" spans="1:25" ht="21" customHeight="1" x14ac:dyDescent="0.15">
      <c r="B10" s="136" t="s">
        <v>319</v>
      </c>
      <c r="C10" s="441" t="s">
        <v>320</v>
      </c>
      <c r="D10" s="441"/>
      <c r="E10" s="441"/>
      <c r="F10" s="441"/>
      <c r="G10" s="134"/>
      <c r="H10" s="328">
        <v>460</v>
      </c>
      <c r="I10" s="329"/>
      <c r="J10" s="329"/>
      <c r="K10" s="329">
        <v>260</v>
      </c>
      <c r="L10" s="329"/>
      <c r="M10" s="329"/>
      <c r="N10" s="329">
        <v>21</v>
      </c>
      <c r="O10" s="329"/>
      <c r="P10" s="329"/>
      <c r="Q10" s="329">
        <v>43</v>
      </c>
      <c r="R10" s="329"/>
      <c r="S10" s="329"/>
      <c r="T10" s="329">
        <v>68</v>
      </c>
      <c r="U10" s="329"/>
      <c r="V10" s="329"/>
      <c r="W10" s="329">
        <v>66</v>
      </c>
      <c r="X10" s="329"/>
      <c r="Y10" s="329"/>
    </row>
    <row r="11" spans="1:25" ht="21" customHeight="1" x14ac:dyDescent="0.15">
      <c r="B11" s="136" t="s">
        <v>321</v>
      </c>
      <c r="C11" s="442" t="s">
        <v>322</v>
      </c>
      <c r="D11" s="441"/>
      <c r="E11" s="441"/>
      <c r="F11" s="441"/>
      <c r="G11" s="134"/>
      <c r="H11" s="328">
        <v>7</v>
      </c>
      <c r="I11" s="329"/>
      <c r="J11" s="329"/>
      <c r="K11" s="329">
        <v>4</v>
      </c>
      <c r="L11" s="329"/>
      <c r="M11" s="329"/>
      <c r="N11" s="329" t="s">
        <v>323</v>
      </c>
      <c r="O11" s="329"/>
      <c r="P11" s="329"/>
      <c r="Q11" s="329" t="s">
        <v>62</v>
      </c>
      <c r="R11" s="329"/>
      <c r="S11" s="329"/>
      <c r="T11" s="329">
        <v>2</v>
      </c>
      <c r="U11" s="329"/>
      <c r="V11" s="329"/>
      <c r="W11" s="329">
        <v>1</v>
      </c>
      <c r="X11" s="329"/>
      <c r="Y11" s="329"/>
    </row>
    <row r="12" spans="1:25" ht="21" customHeight="1" x14ac:dyDescent="0.15">
      <c r="B12" s="136" t="s">
        <v>324</v>
      </c>
      <c r="C12" s="441" t="s">
        <v>325</v>
      </c>
      <c r="D12" s="441"/>
      <c r="E12" s="441"/>
      <c r="F12" s="441"/>
      <c r="G12" s="134"/>
      <c r="H12" s="328">
        <v>2116</v>
      </c>
      <c r="I12" s="329"/>
      <c r="J12" s="329"/>
      <c r="K12" s="329">
        <v>1233</v>
      </c>
      <c r="L12" s="329"/>
      <c r="M12" s="329"/>
      <c r="N12" s="329">
        <v>239</v>
      </c>
      <c r="O12" s="329"/>
      <c r="P12" s="329"/>
      <c r="Q12" s="329">
        <v>109</v>
      </c>
      <c r="R12" s="329"/>
      <c r="S12" s="329"/>
      <c r="T12" s="329">
        <v>378</v>
      </c>
      <c r="U12" s="329"/>
      <c r="V12" s="329"/>
      <c r="W12" s="329">
        <v>144</v>
      </c>
      <c r="X12" s="329"/>
      <c r="Y12" s="329"/>
    </row>
    <row r="13" spans="1:25" ht="21" customHeight="1" x14ac:dyDescent="0.15">
      <c r="B13" s="136" t="s">
        <v>326</v>
      </c>
      <c r="C13" s="441" t="s">
        <v>327</v>
      </c>
      <c r="D13" s="441"/>
      <c r="E13" s="441"/>
      <c r="F13" s="441"/>
      <c r="G13" s="134"/>
      <c r="H13" s="328">
        <v>6721</v>
      </c>
      <c r="I13" s="329"/>
      <c r="J13" s="329"/>
      <c r="K13" s="329">
        <v>5964</v>
      </c>
      <c r="L13" s="329"/>
      <c r="M13" s="329"/>
      <c r="N13" s="329">
        <v>379</v>
      </c>
      <c r="O13" s="329"/>
      <c r="P13" s="329"/>
      <c r="Q13" s="329">
        <v>68</v>
      </c>
      <c r="R13" s="329"/>
      <c r="S13" s="329"/>
      <c r="T13" s="329">
        <v>157</v>
      </c>
      <c r="U13" s="329"/>
      <c r="V13" s="329"/>
      <c r="W13" s="329">
        <v>121</v>
      </c>
      <c r="X13" s="329"/>
      <c r="Y13" s="329"/>
    </row>
    <row r="14" spans="1:25" ht="21" customHeight="1" x14ac:dyDescent="0.15">
      <c r="B14" s="136" t="s">
        <v>328</v>
      </c>
      <c r="C14" s="442" t="s">
        <v>329</v>
      </c>
      <c r="D14" s="441"/>
      <c r="E14" s="441"/>
      <c r="F14" s="441"/>
      <c r="G14" s="137"/>
      <c r="H14" s="328">
        <v>172</v>
      </c>
      <c r="I14" s="329"/>
      <c r="J14" s="329"/>
      <c r="K14" s="329">
        <v>169</v>
      </c>
      <c r="L14" s="329"/>
      <c r="M14" s="329"/>
      <c r="N14" s="329">
        <v>2</v>
      </c>
      <c r="O14" s="329"/>
      <c r="P14" s="329"/>
      <c r="Q14" s="329" t="s">
        <v>330</v>
      </c>
      <c r="R14" s="329"/>
      <c r="S14" s="329"/>
      <c r="T14" s="329" t="s">
        <v>62</v>
      </c>
      <c r="U14" s="329"/>
      <c r="V14" s="329"/>
      <c r="W14" s="329" t="s">
        <v>331</v>
      </c>
      <c r="X14" s="329"/>
      <c r="Y14" s="329"/>
    </row>
    <row r="15" spans="1:25" ht="21" customHeight="1" x14ac:dyDescent="0.15">
      <c r="B15" s="136" t="s">
        <v>332</v>
      </c>
      <c r="C15" s="441" t="s">
        <v>333</v>
      </c>
      <c r="D15" s="441"/>
      <c r="E15" s="441"/>
      <c r="F15" s="441"/>
      <c r="G15" s="134"/>
      <c r="H15" s="328">
        <v>162</v>
      </c>
      <c r="I15" s="329"/>
      <c r="J15" s="329"/>
      <c r="K15" s="329">
        <v>137</v>
      </c>
      <c r="L15" s="329"/>
      <c r="M15" s="329"/>
      <c r="N15" s="329">
        <v>11</v>
      </c>
      <c r="O15" s="329"/>
      <c r="P15" s="329"/>
      <c r="Q15" s="329">
        <v>1</v>
      </c>
      <c r="R15" s="329"/>
      <c r="S15" s="329"/>
      <c r="T15" s="329">
        <v>12</v>
      </c>
      <c r="U15" s="329"/>
      <c r="V15" s="329"/>
      <c r="W15" s="329">
        <v>1</v>
      </c>
      <c r="X15" s="329"/>
      <c r="Y15" s="329"/>
    </row>
    <row r="16" spans="1:25" ht="21" customHeight="1" x14ac:dyDescent="0.15">
      <c r="B16" s="136" t="s">
        <v>334</v>
      </c>
      <c r="C16" s="442" t="s">
        <v>335</v>
      </c>
      <c r="D16" s="441"/>
      <c r="E16" s="441"/>
      <c r="F16" s="441"/>
      <c r="G16" s="134"/>
      <c r="H16" s="328">
        <v>1756</v>
      </c>
      <c r="I16" s="329"/>
      <c r="J16" s="329"/>
      <c r="K16" s="329">
        <v>1587</v>
      </c>
      <c r="L16" s="329"/>
      <c r="M16" s="329"/>
      <c r="N16" s="329">
        <v>77</v>
      </c>
      <c r="O16" s="329"/>
      <c r="P16" s="329"/>
      <c r="Q16" s="329">
        <v>17</v>
      </c>
      <c r="R16" s="329"/>
      <c r="S16" s="329"/>
      <c r="T16" s="329">
        <v>45</v>
      </c>
      <c r="U16" s="329"/>
      <c r="V16" s="329"/>
      <c r="W16" s="329">
        <v>20</v>
      </c>
      <c r="X16" s="329"/>
      <c r="Y16" s="329"/>
    </row>
    <row r="17" spans="2:25" ht="21" customHeight="1" x14ac:dyDescent="0.15">
      <c r="B17" s="136" t="s">
        <v>336</v>
      </c>
      <c r="C17" s="442" t="s">
        <v>337</v>
      </c>
      <c r="D17" s="441"/>
      <c r="E17" s="441"/>
      <c r="F17" s="441"/>
      <c r="G17" s="134"/>
      <c r="H17" s="328">
        <v>4945</v>
      </c>
      <c r="I17" s="329"/>
      <c r="J17" s="329"/>
      <c r="K17" s="329">
        <v>3397</v>
      </c>
      <c r="L17" s="329"/>
      <c r="M17" s="329"/>
      <c r="N17" s="329">
        <v>465</v>
      </c>
      <c r="O17" s="329"/>
      <c r="P17" s="329"/>
      <c r="Q17" s="329">
        <v>163</v>
      </c>
      <c r="R17" s="329"/>
      <c r="S17" s="329"/>
      <c r="T17" s="329">
        <v>470</v>
      </c>
      <c r="U17" s="329"/>
      <c r="V17" s="329"/>
      <c r="W17" s="329">
        <v>443</v>
      </c>
      <c r="X17" s="329"/>
      <c r="Y17" s="329"/>
    </row>
    <row r="18" spans="2:25" ht="21" customHeight="1" x14ac:dyDescent="0.15">
      <c r="B18" s="136" t="s">
        <v>338</v>
      </c>
      <c r="C18" s="442" t="s">
        <v>339</v>
      </c>
      <c r="D18" s="441"/>
      <c r="E18" s="441"/>
      <c r="F18" s="441"/>
      <c r="G18" s="134"/>
      <c r="H18" s="328">
        <v>760</v>
      </c>
      <c r="I18" s="329"/>
      <c r="J18" s="329"/>
      <c r="K18" s="329">
        <v>675</v>
      </c>
      <c r="L18" s="329"/>
      <c r="M18" s="329"/>
      <c r="N18" s="329">
        <v>42</v>
      </c>
      <c r="O18" s="329"/>
      <c r="P18" s="329"/>
      <c r="Q18" s="329">
        <v>7</v>
      </c>
      <c r="R18" s="329"/>
      <c r="S18" s="329"/>
      <c r="T18" s="329">
        <v>23</v>
      </c>
      <c r="U18" s="329"/>
      <c r="V18" s="329"/>
      <c r="W18" s="329">
        <v>9</v>
      </c>
      <c r="X18" s="329"/>
      <c r="Y18" s="329"/>
    </row>
    <row r="19" spans="2:25" ht="21" customHeight="1" x14ac:dyDescent="0.15">
      <c r="B19" s="16" t="s">
        <v>340</v>
      </c>
      <c r="C19" s="442" t="s">
        <v>341</v>
      </c>
      <c r="D19" s="441"/>
      <c r="E19" s="441"/>
      <c r="F19" s="441"/>
      <c r="G19" s="134"/>
      <c r="H19" s="328">
        <v>243</v>
      </c>
      <c r="I19" s="329"/>
      <c r="J19" s="329"/>
      <c r="K19" s="329">
        <v>130</v>
      </c>
      <c r="L19" s="329"/>
      <c r="M19" s="329"/>
      <c r="N19" s="329">
        <v>46</v>
      </c>
      <c r="O19" s="329"/>
      <c r="P19" s="329"/>
      <c r="Q19" s="329">
        <v>3</v>
      </c>
      <c r="R19" s="329"/>
      <c r="S19" s="329"/>
      <c r="T19" s="329">
        <v>48</v>
      </c>
      <c r="U19" s="329"/>
      <c r="V19" s="329"/>
      <c r="W19" s="329">
        <v>15</v>
      </c>
      <c r="X19" s="329"/>
      <c r="Y19" s="329"/>
    </row>
    <row r="20" spans="2:25" ht="21" customHeight="1" x14ac:dyDescent="0.15">
      <c r="B20" s="16" t="s">
        <v>342</v>
      </c>
      <c r="C20" s="448" t="s">
        <v>343</v>
      </c>
      <c r="D20" s="448"/>
      <c r="E20" s="448"/>
      <c r="F20" s="448"/>
      <c r="G20" s="134"/>
      <c r="H20" s="339">
        <v>438</v>
      </c>
      <c r="I20" s="325"/>
      <c r="J20" s="325"/>
      <c r="K20" s="325">
        <v>282</v>
      </c>
      <c r="L20" s="325"/>
      <c r="M20" s="325"/>
      <c r="N20" s="325">
        <v>30</v>
      </c>
      <c r="O20" s="325"/>
      <c r="P20" s="325"/>
      <c r="Q20" s="325">
        <v>31</v>
      </c>
      <c r="R20" s="325"/>
      <c r="S20" s="325"/>
      <c r="T20" s="325">
        <v>64</v>
      </c>
      <c r="U20" s="325"/>
      <c r="V20" s="325"/>
      <c r="W20" s="325">
        <v>30</v>
      </c>
      <c r="X20" s="325"/>
      <c r="Y20" s="325"/>
    </row>
    <row r="21" spans="2:25" ht="21" customHeight="1" x14ac:dyDescent="0.15">
      <c r="B21" s="16" t="s">
        <v>344</v>
      </c>
      <c r="C21" s="442" t="s">
        <v>345</v>
      </c>
      <c r="D21" s="441"/>
      <c r="E21" s="441"/>
      <c r="F21" s="441"/>
      <c r="G21" s="134"/>
      <c r="H21" s="328">
        <v>1836</v>
      </c>
      <c r="I21" s="329"/>
      <c r="J21" s="329"/>
      <c r="K21" s="329">
        <v>1157</v>
      </c>
      <c r="L21" s="329"/>
      <c r="M21" s="329"/>
      <c r="N21" s="329">
        <v>57</v>
      </c>
      <c r="O21" s="329"/>
      <c r="P21" s="329"/>
      <c r="Q21" s="329">
        <v>154</v>
      </c>
      <c r="R21" s="329"/>
      <c r="S21" s="329"/>
      <c r="T21" s="329">
        <v>211</v>
      </c>
      <c r="U21" s="329"/>
      <c r="V21" s="329"/>
      <c r="W21" s="329">
        <v>253</v>
      </c>
      <c r="X21" s="329"/>
      <c r="Y21" s="329"/>
    </row>
    <row r="22" spans="2:25" ht="21" customHeight="1" x14ac:dyDescent="0.15">
      <c r="B22" s="16" t="s">
        <v>346</v>
      </c>
      <c r="C22" s="447" t="s">
        <v>347</v>
      </c>
      <c r="D22" s="447"/>
      <c r="E22" s="447"/>
      <c r="F22" s="447"/>
      <c r="G22" s="134"/>
      <c r="H22" s="339">
        <v>1089</v>
      </c>
      <c r="I22" s="325"/>
      <c r="J22" s="325"/>
      <c r="K22" s="325">
        <v>581</v>
      </c>
      <c r="L22" s="325"/>
      <c r="M22" s="325"/>
      <c r="N22" s="325">
        <v>28</v>
      </c>
      <c r="O22" s="325"/>
      <c r="P22" s="325"/>
      <c r="Q22" s="325">
        <v>65</v>
      </c>
      <c r="R22" s="325"/>
      <c r="S22" s="325"/>
      <c r="T22" s="325">
        <v>256</v>
      </c>
      <c r="U22" s="325"/>
      <c r="V22" s="325"/>
      <c r="W22" s="325">
        <v>147</v>
      </c>
      <c r="X22" s="325"/>
      <c r="Y22" s="325"/>
    </row>
    <row r="23" spans="2:25" ht="21" customHeight="1" x14ac:dyDescent="0.15">
      <c r="B23" s="138" t="s">
        <v>348</v>
      </c>
      <c r="C23" s="438" t="s">
        <v>349</v>
      </c>
      <c r="D23" s="438"/>
      <c r="E23" s="438"/>
      <c r="F23" s="438"/>
      <c r="G23" s="139"/>
      <c r="H23" s="328">
        <v>1062</v>
      </c>
      <c r="I23" s="329"/>
      <c r="J23" s="329"/>
      <c r="K23" s="329">
        <v>948</v>
      </c>
      <c r="L23" s="329"/>
      <c r="M23" s="329"/>
      <c r="N23" s="329">
        <v>11</v>
      </c>
      <c r="O23" s="329"/>
      <c r="P23" s="329"/>
      <c r="Q23" s="329">
        <v>10</v>
      </c>
      <c r="R23" s="329"/>
      <c r="S23" s="329"/>
      <c r="T23" s="329">
        <v>81</v>
      </c>
      <c r="U23" s="329"/>
      <c r="V23" s="329"/>
      <c r="W23" s="329">
        <v>12</v>
      </c>
      <c r="X23" s="329"/>
      <c r="Y23" s="329"/>
    </row>
    <row r="24" spans="2:25" ht="21" customHeight="1" x14ac:dyDescent="0.15">
      <c r="B24" s="138" t="s">
        <v>350</v>
      </c>
      <c r="C24" s="439" t="s">
        <v>351</v>
      </c>
      <c r="D24" s="439"/>
      <c r="E24" s="439"/>
      <c r="F24" s="439"/>
      <c r="G24" s="139"/>
      <c r="H24" s="339">
        <v>2945</v>
      </c>
      <c r="I24" s="325"/>
      <c r="J24" s="325"/>
      <c r="K24" s="325">
        <v>2684</v>
      </c>
      <c r="L24" s="325"/>
      <c r="M24" s="325"/>
      <c r="N24" s="325">
        <v>74</v>
      </c>
      <c r="O24" s="325"/>
      <c r="P24" s="325"/>
      <c r="Q24" s="325">
        <v>67</v>
      </c>
      <c r="R24" s="325"/>
      <c r="S24" s="325"/>
      <c r="T24" s="325">
        <v>66</v>
      </c>
      <c r="U24" s="325"/>
      <c r="V24" s="325"/>
      <c r="W24" s="325">
        <v>43</v>
      </c>
      <c r="X24" s="325"/>
      <c r="Y24" s="325"/>
    </row>
    <row r="25" spans="2:25" ht="21" customHeight="1" x14ac:dyDescent="0.15">
      <c r="B25" s="138" t="s">
        <v>352</v>
      </c>
      <c r="C25" s="438" t="s">
        <v>353</v>
      </c>
      <c r="D25" s="438"/>
      <c r="E25" s="438"/>
      <c r="F25" s="438"/>
      <c r="G25" s="139"/>
      <c r="H25" s="328">
        <v>404</v>
      </c>
      <c r="I25" s="329"/>
      <c r="J25" s="329"/>
      <c r="K25" s="329">
        <v>395</v>
      </c>
      <c r="L25" s="329"/>
      <c r="M25" s="329"/>
      <c r="N25" s="329">
        <v>5</v>
      </c>
      <c r="O25" s="329"/>
      <c r="P25" s="329"/>
      <c r="Q25" s="329">
        <v>1</v>
      </c>
      <c r="R25" s="329"/>
      <c r="S25" s="329"/>
      <c r="T25" s="329">
        <v>1</v>
      </c>
      <c r="U25" s="329"/>
      <c r="V25" s="329"/>
      <c r="W25" s="329">
        <v>2</v>
      </c>
      <c r="X25" s="329"/>
      <c r="Y25" s="329"/>
    </row>
    <row r="26" spans="2:25" ht="21" customHeight="1" x14ac:dyDescent="0.15">
      <c r="B26" s="138" t="s">
        <v>354</v>
      </c>
      <c r="C26" s="437" t="s">
        <v>355</v>
      </c>
      <c r="D26" s="437"/>
      <c r="E26" s="437"/>
      <c r="F26" s="437"/>
      <c r="G26" s="139"/>
      <c r="H26" s="328">
        <v>1450</v>
      </c>
      <c r="I26" s="329"/>
      <c r="J26" s="329"/>
      <c r="K26" s="329">
        <v>1092</v>
      </c>
      <c r="L26" s="329"/>
      <c r="M26" s="329"/>
      <c r="N26" s="329">
        <v>105</v>
      </c>
      <c r="O26" s="329"/>
      <c r="P26" s="329"/>
      <c r="Q26" s="329">
        <v>33</v>
      </c>
      <c r="R26" s="329"/>
      <c r="S26" s="329"/>
      <c r="T26" s="329">
        <v>152</v>
      </c>
      <c r="U26" s="329"/>
      <c r="V26" s="329"/>
      <c r="W26" s="329">
        <v>59</v>
      </c>
      <c r="X26" s="329"/>
      <c r="Y26" s="329"/>
    </row>
    <row r="27" spans="2:25" ht="21" customHeight="1" x14ac:dyDescent="0.15">
      <c r="B27" s="138" t="s">
        <v>356</v>
      </c>
      <c r="C27" s="436" t="s">
        <v>357</v>
      </c>
      <c r="D27" s="436"/>
      <c r="E27" s="436"/>
      <c r="F27" s="436"/>
      <c r="G27" s="139"/>
      <c r="H27" s="328">
        <v>810</v>
      </c>
      <c r="I27" s="329"/>
      <c r="J27" s="329"/>
      <c r="K27" s="329">
        <v>810</v>
      </c>
      <c r="L27" s="329"/>
      <c r="M27" s="329"/>
      <c r="N27" s="329" t="s">
        <v>62</v>
      </c>
      <c r="O27" s="329"/>
      <c r="P27" s="329"/>
      <c r="Q27" s="329" t="s">
        <v>62</v>
      </c>
      <c r="R27" s="329"/>
      <c r="S27" s="329"/>
      <c r="T27" s="329" t="s">
        <v>62</v>
      </c>
      <c r="U27" s="329"/>
      <c r="V27" s="329"/>
      <c r="W27" s="329" t="s">
        <v>62</v>
      </c>
      <c r="X27" s="329"/>
      <c r="Y27" s="329"/>
    </row>
    <row r="28" spans="2:25" ht="21" customHeight="1" x14ac:dyDescent="0.15">
      <c r="B28" s="140" t="s">
        <v>358</v>
      </c>
      <c r="C28" s="435" t="s">
        <v>359</v>
      </c>
      <c r="D28" s="435"/>
      <c r="E28" s="435"/>
      <c r="F28" s="435"/>
      <c r="G28" s="141"/>
      <c r="H28" s="333">
        <v>700</v>
      </c>
      <c r="I28" s="326"/>
      <c r="J28" s="326"/>
      <c r="K28" s="326">
        <v>257</v>
      </c>
      <c r="L28" s="326"/>
      <c r="M28" s="326"/>
      <c r="N28" s="326">
        <v>5</v>
      </c>
      <c r="O28" s="326"/>
      <c r="P28" s="326"/>
      <c r="Q28" s="326">
        <v>19</v>
      </c>
      <c r="R28" s="326"/>
      <c r="S28" s="326"/>
      <c r="T28" s="326">
        <v>35</v>
      </c>
      <c r="U28" s="326"/>
      <c r="V28" s="326"/>
      <c r="W28" s="326">
        <v>17</v>
      </c>
      <c r="X28" s="326"/>
      <c r="Y28" s="326"/>
    </row>
    <row r="29" spans="2:25" ht="21" customHeight="1" x14ac:dyDescent="0.15"/>
    <row r="30" spans="2:25" ht="21" customHeight="1" thickBot="1" x14ac:dyDescent="0.2"/>
    <row r="31" spans="2:25" ht="21" customHeight="1" x14ac:dyDescent="0.15">
      <c r="B31" s="251" t="s">
        <v>308</v>
      </c>
      <c r="C31" s="251"/>
      <c r="D31" s="251"/>
      <c r="E31" s="251"/>
      <c r="F31" s="251"/>
      <c r="G31" s="252"/>
      <c r="H31" s="245" t="s">
        <v>360</v>
      </c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6"/>
    </row>
    <row r="32" spans="2:25" ht="21" customHeight="1" x14ac:dyDescent="0.15">
      <c r="B32" s="381"/>
      <c r="C32" s="381"/>
      <c r="D32" s="381"/>
      <c r="E32" s="381"/>
      <c r="F32" s="381"/>
      <c r="G32" s="382"/>
      <c r="H32" s="248" t="s">
        <v>237</v>
      </c>
      <c r="I32" s="248"/>
      <c r="J32" s="248"/>
      <c r="K32" s="248" t="s">
        <v>310</v>
      </c>
      <c r="L32" s="248"/>
      <c r="M32" s="248"/>
      <c r="N32" s="248" t="s">
        <v>311</v>
      </c>
      <c r="O32" s="248"/>
      <c r="P32" s="248"/>
      <c r="Q32" s="417" t="s">
        <v>312</v>
      </c>
      <c r="R32" s="417"/>
      <c r="S32" s="417"/>
      <c r="T32" s="417" t="s">
        <v>313</v>
      </c>
      <c r="U32" s="417"/>
      <c r="V32" s="417"/>
      <c r="W32" s="417" t="s">
        <v>314</v>
      </c>
      <c r="X32" s="417"/>
      <c r="Y32" s="418"/>
    </row>
    <row r="33" spans="1:30" ht="21" customHeight="1" x14ac:dyDescent="0.15">
      <c r="B33" s="254"/>
      <c r="C33" s="254"/>
      <c r="D33" s="254"/>
      <c r="E33" s="254"/>
      <c r="F33" s="254"/>
      <c r="G33" s="255"/>
      <c r="H33" s="248"/>
      <c r="I33" s="248"/>
      <c r="J33" s="248"/>
      <c r="K33" s="248"/>
      <c r="L33" s="248"/>
      <c r="M33" s="248"/>
      <c r="N33" s="248"/>
      <c r="O33" s="248"/>
      <c r="P33" s="248"/>
      <c r="Q33" s="417"/>
      <c r="R33" s="417"/>
      <c r="S33" s="417"/>
      <c r="T33" s="417"/>
      <c r="U33" s="417"/>
      <c r="V33" s="417"/>
      <c r="W33" s="417"/>
      <c r="X33" s="417"/>
      <c r="Y33" s="418"/>
    </row>
    <row r="34" spans="1:30" ht="21.75" customHeight="1" x14ac:dyDescent="0.15">
      <c r="A34" s="109"/>
      <c r="B34" s="444" t="s">
        <v>315</v>
      </c>
      <c r="C34" s="444"/>
      <c r="D34" s="444"/>
      <c r="E34" s="444"/>
      <c r="F34" s="444"/>
      <c r="G34" s="445"/>
      <c r="H34" s="446">
        <f>SUM(H35,H37:J55)</f>
        <v>17148</v>
      </c>
      <c r="I34" s="359"/>
      <c r="J34" s="359"/>
      <c r="K34" s="340">
        <f>SUM(K35,K37:M55)</f>
        <v>11857</v>
      </c>
      <c r="L34" s="340"/>
      <c r="M34" s="340"/>
      <c r="N34" s="340">
        <f>SUM(N35,N37:P55)</f>
        <v>1137</v>
      </c>
      <c r="O34" s="340"/>
      <c r="P34" s="340"/>
      <c r="Q34" s="340">
        <f>SUM(Q35,Q37:S55)</f>
        <v>828</v>
      </c>
      <c r="R34" s="340"/>
      <c r="S34" s="340"/>
      <c r="T34" s="340">
        <f>SUM(T35,T37:V55)</f>
        <v>2218</v>
      </c>
      <c r="U34" s="340"/>
      <c r="V34" s="340"/>
      <c r="W34" s="340">
        <f>SUM(W35,W37:Y55)</f>
        <v>809</v>
      </c>
      <c r="X34" s="340"/>
      <c r="Y34" s="340"/>
      <c r="AB34" s="79"/>
      <c r="AC34" s="79"/>
      <c r="AD34" s="79"/>
    </row>
    <row r="35" spans="1:30" ht="21" customHeight="1" x14ac:dyDescent="0.15">
      <c r="B35" s="57" t="s">
        <v>316</v>
      </c>
      <c r="C35" s="442" t="s">
        <v>317</v>
      </c>
      <c r="D35" s="441"/>
      <c r="E35" s="441"/>
      <c r="F35" s="441"/>
      <c r="G35" s="134"/>
      <c r="H35" s="328">
        <v>1577</v>
      </c>
      <c r="I35" s="329"/>
      <c r="J35" s="329"/>
      <c r="K35" s="329">
        <v>234</v>
      </c>
      <c r="L35" s="329"/>
      <c r="M35" s="329"/>
      <c r="N35" s="329">
        <v>22</v>
      </c>
      <c r="O35" s="329"/>
      <c r="P35" s="329"/>
      <c r="Q35" s="329">
        <v>186</v>
      </c>
      <c r="R35" s="329"/>
      <c r="S35" s="329"/>
      <c r="T35" s="329">
        <v>687</v>
      </c>
      <c r="U35" s="329"/>
      <c r="V35" s="329"/>
      <c r="W35" s="329">
        <v>448</v>
      </c>
      <c r="X35" s="329"/>
      <c r="Y35" s="329"/>
    </row>
    <row r="36" spans="1:30" ht="21" customHeight="1" x14ac:dyDescent="0.15">
      <c r="B36" s="57"/>
      <c r="C36" s="443" t="s">
        <v>361</v>
      </c>
      <c r="D36" s="443"/>
      <c r="E36" s="40"/>
      <c r="F36" s="40"/>
      <c r="G36" s="134"/>
      <c r="H36" s="328">
        <v>1574</v>
      </c>
      <c r="I36" s="329"/>
      <c r="J36" s="329"/>
      <c r="K36" s="329">
        <v>232</v>
      </c>
      <c r="L36" s="329"/>
      <c r="M36" s="329"/>
      <c r="N36" s="329">
        <v>21</v>
      </c>
      <c r="O36" s="329"/>
      <c r="P36" s="329"/>
      <c r="Q36" s="329">
        <v>186</v>
      </c>
      <c r="R36" s="329"/>
      <c r="S36" s="329"/>
      <c r="T36" s="329">
        <v>687</v>
      </c>
      <c r="U36" s="329"/>
      <c r="V36" s="329"/>
      <c r="W36" s="329">
        <v>448</v>
      </c>
      <c r="X36" s="329"/>
      <c r="Y36" s="329"/>
    </row>
    <row r="37" spans="1:30" ht="21" customHeight="1" x14ac:dyDescent="0.15">
      <c r="B37" s="136" t="s">
        <v>362</v>
      </c>
      <c r="C37" s="441" t="s">
        <v>320</v>
      </c>
      <c r="D37" s="441"/>
      <c r="E37" s="441"/>
      <c r="F37" s="441"/>
      <c r="G37" s="134"/>
      <c r="H37" s="328">
        <v>396</v>
      </c>
      <c r="I37" s="329"/>
      <c r="J37" s="329"/>
      <c r="K37" s="329">
        <v>248</v>
      </c>
      <c r="L37" s="329"/>
      <c r="M37" s="329"/>
      <c r="N37" s="329">
        <v>15</v>
      </c>
      <c r="O37" s="329"/>
      <c r="P37" s="329"/>
      <c r="Q37" s="329">
        <v>39</v>
      </c>
      <c r="R37" s="329"/>
      <c r="S37" s="329"/>
      <c r="T37" s="329">
        <v>68</v>
      </c>
      <c r="U37" s="329"/>
      <c r="V37" s="329"/>
      <c r="W37" s="329">
        <v>24</v>
      </c>
      <c r="X37" s="329"/>
      <c r="Y37" s="329"/>
    </row>
    <row r="38" spans="1:30" ht="21" customHeight="1" x14ac:dyDescent="0.15">
      <c r="B38" s="136" t="s">
        <v>363</v>
      </c>
      <c r="C38" s="442" t="s">
        <v>364</v>
      </c>
      <c r="D38" s="441"/>
      <c r="E38" s="441"/>
      <c r="F38" s="441"/>
      <c r="G38" s="134"/>
      <c r="H38" s="328">
        <v>5</v>
      </c>
      <c r="I38" s="329"/>
      <c r="J38" s="329"/>
      <c r="K38" s="329">
        <v>3</v>
      </c>
      <c r="L38" s="329"/>
      <c r="M38" s="329"/>
      <c r="N38" s="329" t="s">
        <v>365</v>
      </c>
      <c r="O38" s="329"/>
      <c r="P38" s="329"/>
      <c r="Q38" s="329" t="s">
        <v>62</v>
      </c>
      <c r="R38" s="329"/>
      <c r="S38" s="329"/>
      <c r="T38" s="329">
        <v>2</v>
      </c>
      <c r="U38" s="329"/>
      <c r="V38" s="329"/>
      <c r="W38" s="329" t="s">
        <v>62</v>
      </c>
      <c r="X38" s="329"/>
      <c r="Y38" s="329"/>
    </row>
    <row r="39" spans="1:30" ht="21" customHeight="1" x14ac:dyDescent="0.15">
      <c r="B39" s="136" t="s">
        <v>366</v>
      </c>
      <c r="C39" s="441" t="s">
        <v>325</v>
      </c>
      <c r="D39" s="441"/>
      <c r="E39" s="441"/>
      <c r="F39" s="441"/>
      <c r="G39" s="134"/>
      <c r="H39" s="328">
        <v>1796</v>
      </c>
      <c r="I39" s="329"/>
      <c r="J39" s="329"/>
      <c r="K39" s="329">
        <v>1057</v>
      </c>
      <c r="L39" s="329"/>
      <c r="M39" s="329"/>
      <c r="N39" s="329">
        <v>181</v>
      </c>
      <c r="O39" s="329"/>
      <c r="P39" s="329"/>
      <c r="Q39" s="329">
        <v>107</v>
      </c>
      <c r="R39" s="329"/>
      <c r="S39" s="329"/>
      <c r="T39" s="329">
        <v>376</v>
      </c>
      <c r="U39" s="329"/>
      <c r="V39" s="329"/>
      <c r="W39" s="329">
        <v>62</v>
      </c>
      <c r="X39" s="329"/>
      <c r="Y39" s="329"/>
    </row>
    <row r="40" spans="1:30" ht="21" customHeight="1" x14ac:dyDescent="0.15">
      <c r="B40" s="136" t="s">
        <v>367</v>
      </c>
      <c r="C40" s="441" t="s">
        <v>327</v>
      </c>
      <c r="D40" s="441"/>
      <c r="E40" s="441"/>
      <c r="F40" s="441"/>
      <c r="G40" s="134"/>
      <c r="H40" s="328">
        <v>4282</v>
      </c>
      <c r="I40" s="329"/>
      <c r="J40" s="329"/>
      <c r="K40" s="329">
        <v>3783</v>
      </c>
      <c r="L40" s="329"/>
      <c r="M40" s="329"/>
      <c r="N40" s="329">
        <v>266</v>
      </c>
      <c r="O40" s="329"/>
      <c r="P40" s="329"/>
      <c r="Q40" s="329">
        <v>63</v>
      </c>
      <c r="R40" s="329"/>
      <c r="S40" s="329"/>
      <c r="T40" s="329">
        <v>110</v>
      </c>
      <c r="U40" s="329"/>
      <c r="V40" s="329"/>
      <c r="W40" s="329">
        <v>38</v>
      </c>
      <c r="X40" s="329"/>
      <c r="Y40" s="329"/>
    </row>
    <row r="41" spans="1:30" ht="21" customHeight="1" x14ac:dyDescent="0.15">
      <c r="B41" s="136" t="s">
        <v>368</v>
      </c>
      <c r="C41" s="441" t="s">
        <v>329</v>
      </c>
      <c r="D41" s="441"/>
      <c r="E41" s="441"/>
      <c r="F41" s="441"/>
      <c r="G41" s="137"/>
      <c r="H41" s="328">
        <v>140</v>
      </c>
      <c r="I41" s="329"/>
      <c r="J41" s="329"/>
      <c r="K41" s="329">
        <v>138</v>
      </c>
      <c r="L41" s="329"/>
      <c r="M41" s="329"/>
      <c r="N41" s="329">
        <v>1</v>
      </c>
      <c r="O41" s="329"/>
      <c r="P41" s="329"/>
      <c r="Q41" s="329" t="s">
        <v>369</v>
      </c>
      <c r="R41" s="329"/>
      <c r="S41" s="329"/>
      <c r="T41" s="329" t="s">
        <v>62</v>
      </c>
      <c r="U41" s="329"/>
      <c r="V41" s="329"/>
      <c r="W41" s="329" t="s">
        <v>331</v>
      </c>
      <c r="X41" s="329"/>
      <c r="Y41" s="329"/>
    </row>
    <row r="42" spans="1:30" ht="21" customHeight="1" x14ac:dyDescent="0.15">
      <c r="B42" s="136" t="s">
        <v>370</v>
      </c>
      <c r="C42" s="441" t="s">
        <v>333</v>
      </c>
      <c r="D42" s="441"/>
      <c r="E42" s="441"/>
      <c r="F42" s="441"/>
      <c r="G42" s="134"/>
      <c r="H42" s="328">
        <v>110</v>
      </c>
      <c r="I42" s="329"/>
      <c r="J42" s="329"/>
      <c r="K42" s="329">
        <v>91</v>
      </c>
      <c r="L42" s="329"/>
      <c r="M42" s="329"/>
      <c r="N42" s="329">
        <v>7</v>
      </c>
      <c r="O42" s="329"/>
      <c r="P42" s="329"/>
      <c r="Q42" s="329">
        <v>1</v>
      </c>
      <c r="R42" s="329"/>
      <c r="S42" s="329"/>
      <c r="T42" s="329">
        <v>11</v>
      </c>
      <c r="U42" s="329"/>
      <c r="V42" s="329"/>
      <c r="W42" s="329" t="s">
        <v>369</v>
      </c>
      <c r="X42" s="329"/>
      <c r="Y42" s="329"/>
    </row>
    <row r="43" spans="1:30" ht="21" customHeight="1" x14ac:dyDescent="0.15">
      <c r="B43" s="136" t="s">
        <v>334</v>
      </c>
      <c r="C43" s="441" t="s">
        <v>335</v>
      </c>
      <c r="D43" s="441"/>
      <c r="E43" s="441"/>
      <c r="F43" s="441"/>
      <c r="G43" s="134"/>
      <c r="H43" s="328">
        <v>1500</v>
      </c>
      <c r="I43" s="329"/>
      <c r="J43" s="329"/>
      <c r="K43" s="329">
        <v>1364</v>
      </c>
      <c r="L43" s="329"/>
      <c r="M43" s="329"/>
      <c r="N43" s="329">
        <v>60</v>
      </c>
      <c r="O43" s="329"/>
      <c r="P43" s="329"/>
      <c r="Q43" s="329">
        <v>17</v>
      </c>
      <c r="R43" s="329"/>
      <c r="S43" s="329"/>
      <c r="T43" s="329">
        <v>44</v>
      </c>
      <c r="U43" s="329"/>
      <c r="V43" s="329"/>
      <c r="W43" s="329">
        <v>6</v>
      </c>
      <c r="X43" s="329"/>
      <c r="Y43" s="329"/>
    </row>
    <row r="44" spans="1:30" ht="21" customHeight="1" x14ac:dyDescent="0.15">
      <c r="B44" s="136" t="s">
        <v>336</v>
      </c>
      <c r="C44" s="441" t="s">
        <v>337</v>
      </c>
      <c r="D44" s="441"/>
      <c r="E44" s="441"/>
      <c r="F44" s="441"/>
      <c r="G44" s="134"/>
      <c r="H44" s="328">
        <v>2229</v>
      </c>
      <c r="I44" s="329"/>
      <c r="J44" s="329"/>
      <c r="K44" s="329">
        <v>1327</v>
      </c>
      <c r="L44" s="329"/>
      <c r="M44" s="329"/>
      <c r="N44" s="329">
        <v>318</v>
      </c>
      <c r="O44" s="329"/>
      <c r="P44" s="329"/>
      <c r="Q44" s="329">
        <v>129</v>
      </c>
      <c r="R44" s="329"/>
      <c r="S44" s="329"/>
      <c r="T44" s="329">
        <v>347</v>
      </c>
      <c r="U44" s="329"/>
      <c r="V44" s="329"/>
      <c r="W44" s="329">
        <v>105</v>
      </c>
      <c r="X44" s="329"/>
      <c r="Y44" s="329"/>
    </row>
    <row r="45" spans="1:30" ht="21" customHeight="1" x14ac:dyDescent="0.15">
      <c r="B45" s="136" t="s">
        <v>371</v>
      </c>
      <c r="C45" s="441" t="s">
        <v>372</v>
      </c>
      <c r="D45" s="441"/>
      <c r="E45" s="441"/>
      <c r="F45" s="441"/>
      <c r="G45" s="134"/>
      <c r="H45" s="328">
        <v>364</v>
      </c>
      <c r="I45" s="329"/>
      <c r="J45" s="329"/>
      <c r="K45" s="329">
        <v>303</v>
      </c>
      <c r="L45" s="329"/>
      <c r="M45" s="329"/>
      <c r="N45" s="329">
        <v>34</v>
      </c>
      <c r="O45" s="329"/>
      <c r="P45" s="329"/>
      <c r="Q45" s="329">
        <v>5</v>
      </c>
      <c r="R45" s="329"/>
      <c r="S45" s="329"/>
      <c r="T45" s="329">
        <v>18</v>
      </c>
      <c r="U45" s="329"/>
      <c r="V45" s="329"/>
      <c r="W45" s="329">
        <v>2</v>
      </c>
      <c r="X45" s="329"/>
      <c r="Y45" s="329"/>
    </row>
    <row r="46" spans="1:30" ht="21" customHeight="1" x14ac:dyDescent="0.15">
      <c r="B46" s="16" t="s">
        <v>373</v>
      </c>
      <c r="C46" s="441" t="s">
        <v>341</v>
      </c>
      <c r="D46" s="441"/>
      <c r="E46" s="441"/>
      <c r="F46" s="441"/>
      <c r="G46" s="134"/>
      <c r="H46" s="328">
        <v>136</v>
      </c>
      <c r="I46" s="329"/>
      <c r="J46" s="329"/>
      <c r="K46" s="329">
        <v>69</v>
      </c>
      <c r="L46" s="329"/>
      <c r="M46" s="329"/>
      <c r="N46" s="329">
        <v>29</v>
      </c>
      <c r="O46" s="329"/>
      <c r="P46" s="329"/>
      <c r="Q46" s="329">
        <v>2</v>
      </c>
      <c r="R46" s="329"/>
      <c r="S46" s="329"/>
      <c r="T46" s="329">
        <v>30</v>
      </c>
      <c r="U46" s="329"/>
      <c r="V46" s="329"/>
      <c r="W46" s="329">
        <v>5</v>
      </c>
      <c r="X46" s="329"/>
      <c r="Y46" s="329"/>
    </row>
    <row r="47" spans="1:30" ht="21" customHeight="1" x14ac:dyDescent="0.15">
      <c r="B47" s="16" t="s">
        <v>342</v>
      </c>
      <c r="C47" s="434" t="s">
        <v>343</v>
      </c>
      <c r="D47" s="434"/>
      <c r="E47" s="434"/>
      <c r="F47" s="434"/>
      <c r="G47" s="134"/>
      <c r="H47" s="339">
        <v>278</v>
      </c>
      <c r="I47" s="325"/>
      <c r="J47" s="325"/>
      <c r="K47" s="325">
        <v>168</v>
      </c>
      <c r="L47" s="325"/>
      <c r="M47" s="325"/>
      <c r="N47" s="325">
        <v>18</v>
      </c>
      <c r="O47" s="325"/>
      <c r="P47" s="325"/>
      <c r="Q47" s="325">
        <v>28</v>
      </c>
      <c r="R47" s="325"/>
      <c r="S47" s="325"/>
      <c r="T47" s="325">
        <v>58</v>
      </c>
      <c r="U47" s="325"/>
      <c r="V47" s="325"/>
      <c r="W47" s="325">
        <v>6</v>
      </c>
      <c r="X47" s="325"/>
      <c r="Y47" s="325"/>
    </row>
    <row r="48" spans="1:30" ht="21" customHeight="1" x14ac:dyDescent="0.15">
      <c r="B48" s="13" t="s">
        <v>374</v>
      </c>
      <c r="C48" s="438" t="s">
        <v>345</v>
      </c>
      <c r="D48" s="438"/>
      <c r="E48" s="438"/>
      <c r="F48" s="438"/>
      <c r="G48" s="134"/>
      <c r="H48" s="328">
        <v>664</v>
      </c>
      <c r="I48" s="329"/>
      <c r="J48" s="329"/>
      <c r="K48" s="329">
        <v>356</v>
      </c>
      <c r="L48" s="329"/>
      <c r="M48" s="329"/>
      <c r="N48" s="329">
        <v>32</v>
      </c>
      <c r="O48" s="329"/>
      <c r="P48" s="329"/>
      <c r="Q48" s="329">
        <v>102</v>
      </c>
      <c r="R48" s="329"/>
      <c r="S48" s="329"/>
      <c r="T48" s="329">
        <v>117</v>
      </c>
      <c r="U48" s="329"/>
      <c r="V48" s="329"/>
      <c r="W48" s="329">
        <v>56</v>
      </c>
      <c r="X48" s="329"/>
      <c r="Y48" s="329"/>
    </row>
    <row r="49" spans="1:25" ht="21" customHeight="1" x14ac:dyDescent="0.15">
      <c r="B49" s="138" t="s">
        <v>375</v>
      </c>
      <c r="C49" s="440" t="s">
        <v>347</v>
      </c>
      <c r="D49" s="440"/>
      <c r="E49" s="440"/>
      <c r="F49" s="440"/>
      <c r="G49" s="134"/>
      <c r="H49" s="339">
        <v>391</v>
      </c>
      <c r="I49" s="325"/>
      <c r="J49" s="325"/>
      <c r="K49" s="325">
        <v>178</v>
      </c>
      <c r="L49" s="325"/>
      <c r="M49" s="325"/>
      <c r="N49" s="325">
        <v>14</v>
      </c>
      <c r="O49" s="325"/>
      <c r="P49" s="325"/>
      <c r="Q49" s="325">
        <v>38</v>
      </c>
      <c r="R49" s="325"/>
      <c r="S49" s="325"/>
      <c r="T49" s="325">
        <v>123</v>
      </c>
      <c r="U49" s="325"/>
      <c r="V49" s="325"/>
      <c r="W49" s="325">
        <v>30</v>
      </c>
      <c r="X49" s="325"/>
      <c r="Y49" s="325"/>
    </row>
    <row r="50" spans="1:25" ht="21" customHeight="1" x14ac:dyDescent="0.15">
      <c r="B50" s="13" t="s">
        <v>376</v>
      </c>
      <c r="C50" s="438" t="s">
        <v>349</v>
      </c>
      <c r="D50" s="438"/>
      <c r="E50" s="438"/>
      <c r="F50" s="438"/>
      <c r="G50" s="139"/>
      <c r="H50" s="328">
        <v>467</v>
      </c>
      <c r="I50" s="329"/>
      <c r="J50" s="329"/>
      <c r="K50" s="329">
        <v>423</v>
      </c>
      <c r="L50" s="329"/>
      <c r="M50" s="329"/>
      <c r="N50" s="329">
        <v>8</v>
      </c>
      <c r="O50" s="329"/>
      <c r="P50" s="329"/>
      <c r="Q50" s="329">
        <v>5</v>
      </c>
      <c r="R50" s="329"/>
      <c r="S50" s="329"/>
      <c r="T50" s="329">
        <v>30</v>
      </c>
      <c r="U50" s="329"/>
      <c r="V50" s="329"/>
      <c r="W50" s="329">
        <v>1</v>
      </c>
      <c r="X50" s="329"/>
      <c r="Y50" s="329"/>
    </row>
    <row r="51" spans="1:25" ht="21" customHeight="1" x14ac:dyDescent="0.15">
      <c r="A51" s="16"/>
      <c r="B51" s="138" t="s">
        <v>350</v>
      </c>
      <c r="C51" s="439" t="s">
        <v>351</v>
      </c>
      <c r="D51" s="439"/>
      <c r="E51" s="439"/>
      <c r="F51" s="439"/>
      <c r="G51" s="139"/>
      <c r="H51" s="339">
        <v>611</v>
      </c>
      <c r="I51" s="325"/>
      <c r="J51" s="325"/>
      <c r="K51" s="325">
        <v>452</v>
      </c>
      <c r="L51" s="325"/>
      <c r="M51" s="325"/>
      <c r="N51" s="325">
        <v>43</v>
      </c>
      <c r="O51" s="325"/>
      <c r="P51" s="325"/>
      <c r="Q51" s="325">
        <v>60</v>
      </c>
      <c r="R51" s="325"/>
      <c r="S51" s="325"/>
      <c r="T51" s="325">
        <v>51</v>
      </c>
      <c r="U51" s="325"/>
      <c r="V51" s="325"/>
      <c r="W51" s="325">
        <v>3</v>
      </c>
      <c r="X51" s="325"/>
      <c r="Y51" s="325"/>
    </row>
    <row r="52" spans="1:25" ht="21" customHeight="1" x14ac:dyDescent="0.15">
      <c r="B52" s="138" t="s">
        <v>377</v>
      </c>
      <c r="C52" s="438" t="s">
        <v>353</v>
      </c>
      <c r="D52" s="438"/>
      <c r="E52" s="438"/>
      <c r="F52" s="438"/>
      <c r="G52" s="139"/>
      <c r="H52" s="328">
        <v>248</v>
      </c>
      <c r="I52" s="329"/>
      <c r="J52" s="329"/>
      <c r="K52" s="329">
        <v>241</v>
      </c>
      <c r="L52" s="329"/>
      <c r="M52" s="329"/>
      <c r="N52" s="329">
        <v>5</v>
      </c>
      <c r="O52" s="329"/>
      <c r="P52" s="329"/>
      <c r="Q52" s="329">
        <v>1</v>
      </c>
      <c r="R52" s="329"/>
      <c r="S52" s="329"/>
      <c r="T52" s="329">
        <v>1</v>
      </c>
      <c r="U52" s="329"/>
      <c r="V52" s="329"/>
      <c r="W52" s="329" t="s">
        <v>330</v>
      </c>
      <c r="X52" s="329"/>
      <c r="Y52" s="329"/>
    </row>
    <row r="53" spans="1:25" ht="21" customHeight="1" x14ac:dyDescent="0.15">
      <c r="B53" s="138" t="s">
        <v>378</v>
      </c>
      <c r="C53" s="437" t="s">
        <v>355</v>
      </c>
      <c r="D53" s="437"/>
      <c r="E53" s="437"/>
      <c r="F53" s="437"/>
      <c r="G53" s="139"/>
      <c r="H53" s="328">
        <v>986</v>
      </c>
      <c r="I53" s="329"/>
      <c r="J53" s="329"/>
      <c r="K53" s="329">
        <v>725</v>
      </c>
      <c r="L53" s="329"/>
      <c r="M53" s="329"/>
      <c r="N53" s="329">
        <v>82</v>
      </c>
      <c r="O53" s="329"/>
      <c r="P53" s="329"/>
      <c r="Q53" s="329">
        <v>32</v>
      </c>
      <c r="R53" s="329"/>
      <c r="S53" s="329"/>
      <c r="T53" s="329">
        <v>122</v>
      </c>
      <c r="U53" s="329"/>
      <c r="V53" s="329"/>
      <c r="W53" s="329">
        <v>18</v>
      </c>
      <c r="X53" s="329"/>
      <c r="Y53" s="329"/>
    </row>
    <row r="54" spans="1:25" ht="21" customHeight="1" x14ac:dyDescent="0.15">
      <c r="B54" s="138" t="s">
        <v>356</v>
      </c>
      <c r="C54" s="436" t="s">
        <v>357</v>
      </c>
      <c r="D54" s="436"/>
      <c r="E54" s="436"/>
      <c r="F54" s="436"/>
      <c r="G54" s="139"/>
      <c r="H54" s="328">
        <v>547</v>
      </c>
      <c r="I54" s="329"/>
      <c r="J54" s="329"/>
      <c r="K54" s="329">
        <v>547</v>
      </c>
      <c r="L54" s="329"/>
      <c r="M54" s="329"/>
      <c r="N54" s="329" t="s">
        <v>62</v>
      </c>
      <c r="O54" s="329"/>
      <c r="P54" s="329"/>
      <c r="Q54" s="329" t="s">
        <v>330</v>
      </c>
      <c r="R54" s="329"/>
      <c r="S54" s="329"/>
      <c r="T54" s="329" t="s">
        <v>62</v>
      </c>
      <c r="U54" s="329"/>
      <c r="V54" s="329"/>
      <c r="W54" s="329" t="s">
        <v>62</v>
      </c>
      <c r="X54" s="329"/>
      <c r="Y54" s="329"/>
    </row>
    <row r="55" spans="1:25" ht="21" customHeight="1" x14ac:dyDescent="0.15">
      <c r="B55" s="140" t="s">
        <v>379</v>
      </c>
      <c r="C55" s="435" t="s">
        <v>359</v>
      </c>
      <c r="D55" s="435"/>
      <c r="E55" s="435"/>
      <c r="F55" s="435"/>
      <c r="G55" s="141"/>
      <c r="H55" s="333">
        <v>421</v>
      </c>
      <c r="I55" s="326"/>
      <c r="J55" s="326"/>
      <c r="K55" s="326">
        <v>150</v>
      </c>
      <c r="L55" s="326"/>
      <c r="M55" s="326"/>
      <c r="N55" s="326">
        <v>2</v>
      </c>
      <c r="O55" s="326"/>
      <c r="P55" s="326"/>
      <c r="Q55" s="326">
        <v>13</v>
      </c>
      <c r="R55" s="326"/>
      <c r="S55" s="326"/>
      <c r="T55" s="326">
        <v>23</v>
      </c>
      <c r="U55" s="326"/>
      <c r="V55" s="326"/>
      <c r="W55" s="326">
        <v>5</v>
      </c>
      <c r="X55" s="326"/>
      <c r="Y55" s="326"/>
    </row>
    <row r="56" spans="1:25" ht="21" customHeight="1" x14ac:dyDescent="0.15">
      <c r="B56" s="432" t="s">
        <v>380</v>
      </c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420"/>
      <c r="N56" s="142"/>
      <c r="O56" s="366" t="s">
        <v>26</v>
      </c>
      <c r="P56" s="366"/>
      <c r="Q56" s="366"/>
      <c r="R56" s="366"/>
      <c r="S56" s="366"/>
      <c r="T56" s="366"/>
      <c r="U56" s="366"/>
      <c r="V56" s="366"/>
      <c r="W56" s="366"/>
      <c r="X56" s="366"/>
      <c r="Y56" s="366"/>
    </row>
    <row r="57" spans="1:25" ht="21" customHeight="1" x14ac:dyDescent="0.15">
      <c r="B57" s="433" t="s">
        <v>381</v>
      </c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4"/>
    </row>
    <row r="58" spans="1:25" ht="21" customHeight="1" x14ac:dyDescent="0.15"/>
    <row r="59" spans="1:25" ht="21" customHeight="1" x14ac:dyDescent="0.15"/>
    <row r="60" spans="1:25" ht="21" customHeight="1" x14ac:dyDescent="0.15"/>
    <row r="61" spans="1:25" ht="19.5" customHeight="1" x14ac:dyDescent="0.15"/>
    <row r="62" spans="1:25" ht="19.5" customHeight="1" x14ac:dyDescent="0.15"/>
    <row r="63" spans="1:25" ht="19.5" customHeight="1" x14ac:dyDescent="0.15"/>
    <row r="64" spans="1:25" ht="19.5" customHeight="1" x14ac:dyDescent="0.15"/>
    <row r="65" ht="19.5" customHeight="1" x14ac:dyDescent="0.15"/>
    <row r="66" ht="19.5" customHeight="1" x14ac:dyDescent="0.15"/>
  </sheetData>
  <mergeCells count="329"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W9:Y9"/>
    <mergeCell ref="C10:F10"/>
    <mergeCell ref="H10:J10"/>
    <mergeCell ref="K10:M10"/>
    <mergeCell ref="N10:P10"/>
    <mergeCell ref="Q10:S10"/>
    <mergeCell ref="T10:V10"/>
    <mergeCell ref="W10:Y10"/>
    <mergeCell ref="C9:D9"/>
    <mergeCell ref="H9:J9"/>
    <mergeCell ref="K9:M9"/>
    <mergeCell ref="N9:P9"/>
    <mergeCell ref="Q9:S9"/>
    <mergeCell ref="T9:V9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B31:G33"/>
    <mergeCell ref="H31:Y31"/>
    <mergeCell ref="H32:J33"/>
    <mergeCell ref="K32:M33"/>
    <mergeCell ref="N32:P33"/>
    <mergeCell ref="Q32:S33"/>
    <mergeCell ref="T32:V33"/>
    <mergeCell ref="W32:Y33"/>
    <mergeCell ref="W27:Y27"/>
    <mergeCell ref="C28:F28"/>
    <mergeCell ref="H28:J28"/>
    <mergeCell ref="K28:M28"/>
    <mergeCell ref="N28:P28"/>
    <mergeCell ref="Q28:S28"/>
    <mergeCell ref="T28:V28"/>
    <mergeCell ref="W28:Y28"/>
    <mergeCell ref="C27:F27"/>
    <mergeCell ref="H27:J27"/>
    <mergeCell ref="K27:M27"/>
    <mergeCell ref="N27:P27"/>
    <mergeCell ref="Q27:S27"/>
    <mergeCell ref="T27:V27"/>
    <mergeCell ref="W34:Y34"/>
    <mergeCell ref="C35:F35"/>
    <mergeCell ref="H35:J35"/>
    <mergeCell ref="K35:M35"/>
    <mergeCell ref="N35:P35"/>
    <mergeCell ref="Q35:S35"/>
    <mergeCell ref="T35:V35"/>
    <mergeCell ref="W35:Y35"/>
    <mergeCell ref="B34:G34"/>
    <mergeCell ref="H34:J34"/>
    <mergeCell ref="K34:M34"/>
    <mergeCell ref="N34:P34"/>
    <mergeCell ref="Q34:S34"/>
    <mergeCell ref="T34:V34"/>
    <mergeCell ref="W36:Y36"/>
    <mergeCell ref="C37:F37"/>
    <mergeCell ref="H37:J37"/>
    <mergeCell ref="K37:M37"/>
    <mergeCell ref="N37:P37"/>
    <mergeCell ref="Q37:S37"/>
    <mergeCell ref="T37:V37"/>
    <mergeCell ref="W37:Y37"/>
    <mergeCell ref="C36:D36"/>
    <mergeCell ref="H36:J36"/>
    <mergeCell ref="K36:M36"/>
    <mergeCell ref="N36:P36"/>
    <mergeCell ref="Q36:S36"/>
    <mergeCell ref="T36:V36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52:Y52"/>
    <mergeCell ref="C53:F53"/>
    <mergeCell ref="H53:J53"/>
    <mergeCell ref="K53:M53"/>
    <mergeCell ref="N53:P53"/>
    <mergeCell ref="Q53:S53"/>
    <mergeCell ref="T53:V53"/>
    <mergeCell ref="W53:Y53"/>
    <mergeCell ref="C52:F52"/>
    <mergeCell ref="H52:J52"/>
    <mergeCell ref="K52:M52"/>
    <mergeCell ref="N52:P52"/>
    <mergeCell ref="Q52:S52"/>
    <mergeCell ref="T52:V52"/>
    <mergeCell ref="B56:M56"/>
    <mergeCell ref="O56:Y56"/>
    <mergeCell ref="B57:P57"/>
    <mergeCell ref="W54:Y54"/>
    <mergeCell ref="C55:F55"/>
    <mergeCell ref="H55:J55"/>
    <mergeCell ref="K55:M55"/>
    <mergeCell ref="N55:P55"/>
    <mergeCell ref="Q55:S55"/>
    <mergeCell ref="T55:V55"/>
    <mergeCell ref="W55:Y55"/>
    <mergeCell ref="C54:F54"/>
    <mergeCell ref="H54:J54"/>
    <mergeCell ref="K54:M54"/>
    <mergeCell ref="N54:P54"/>
    <mergeCell ref="Q54:S54"/>
    <mergeCell ref="T54:V5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3-1</vt:lpstr>
      <vt:lpstr>3-2</vt:lpstr>
      <vt:lpstr>3-3</vt:lpstr>
      <vt:lpstr>3-4</vt:lpstr>
      <vt:lpstr>3-5</vt:lpstr>
      <vt:lpstr>3-6</vt:lpstr>
      <vt:lpstr>3-7</vt:lpstr>
      <vt:lpstr>3-8～10</vt:lpstr>
      <vt:lpstr>3-11</vt:lpstr>
      <vt:lpstr>3-12_1</vt:lpstr>
      <vt:lpstr>3-12_2</vt:lpstr>
      <vt:lpstr>3-13～14</vt:lpstr>
      <vt:lpstr>3-15～16</vt:lpstr>
      <vt:lpstr>3-17～18</vt:lpstr>
      <vt:lpstr>3-19～20</vt:lpstr>
      <vt:lpstr>Data_3-5</vt:lpstr>
      <vt:lpstr>'3-1'!Print_Area</vt:lpstr>
      <vt:lpstr>'3-11'!Print_Area</vt:lpstr>
      <vt:lpstr>'3-17～18'!Print_Area</vt:lpstr>
      <vt:lpstr>'3-19～20'!Print_Area</vt:lpstr>
      <vt:lpstr>'3-3'!Print_Area</vt:lpstr>
      <vt:lpstr>'3-4'!Print_Area</vt:lpstr>
      <vt:lpstr>'3-5'!Print_Area</vt:lpstr>
      <vt:lpstr>'3-6'!Print_Area</vt:lpstr>
      <vt:lpstr>'3-7'!Print_Area</vt:lpstr>
      <vt:lpstr>'3-1'!Print_Titles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